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6" firstSheet="1" activeTab="2"/>
  </bookViews>
  <sheets>
    <sheet name="Define" sheetId="1" state="hidden" r:id="rId1"/>
    <sheet name="目录" sheetId="2" r:id="rId2"/>
    <sheet name="一般收入1" sheetId="3" r:id="rId3"/>
    <sheet name="一般支出2" sheetId="4" r:id="rId4"/>
    <sheet name="本级一般收入3" sheetId="5" r:id="rId5"/>
    <sheet name="本级一般支出4" sheetId="6" r:id="rId6"/>
    <sheet name="本级一般功能分类表5" sheetId="7" r:id="rId7"/>
    <sheet name="本级基本支出经济分类6" sheetId="8" r:id="rId8"/>
    <sheet name="一般公共预算税收返还及转移支付表7" sheetId="9" r:id="rId9"/>
    <sheet name="一般公共预算转移支付分地区8" sheetId="10" r:id="rId10"/>
    <sheet name="一般债务限额和余额情况表9" sheetId="11" r:id="rId11"/>
    <sheet name="政府性基金收入10" sheetId="12" r:id="rId12"/>
    <sheet name="政府性基金支出11" sheetId="13" r:id="rId13"/>
    <sheet name="本级政府性基金收入12" sheetId="14" r:id="rId14"/>
    <sheet name="本级政府性基金支出13" sheetId="15" r:id="rId15"/>
    <sheet name="本级政府性基金支出功能分类14" sheetId="16" r:id="rId16"/>
    <sheet name="政府性基金转移支付决算项目表15" sheetId="17" r:id="rId17"/>
    <sheet name="政府性基金转移支付分地区16" sheetId="18" r:id="rId18"/>
    <sheet name="专项债务限额和余额情况表17" sheetId="19" r:id="rId19"/>
    <sheet name="国有资本经营预算收入决算表18" sheetId="20" r:id="rId20"/>
    <sheet name="国有资本经营预算支出决算表19" sheetId="21" r:id="rId21"/>
    <sheet name="本级国有资本经营预算收入20" sheetId="22" r:id="rId22"/>
    <sheet name="本级国有资本经营预算支出21" sheetId="23" r:id="rId23"/>
  </sheets>
  <definedNames>
    <definedName name="_xlnm._FilterDatabase" localSheetId="6" hidden="1">本级一般功能分类表5!$A$4:$H$251</definedName>
    <definedName name="_xlnm.Print_Titles" localSheetId="2">一般收入1!$1:4</definedName>
    <definedName name="_xlnm.Print_Titles" localSheetId="3">一般支出2!$1:$4</definedName>
    <definedName name="_xlnm.Print_Titles" localSheetId="4">本级一般收入3!$1:$4</definedName>
    <definedName name="_xlnm.Print_Titles" localSheetId="5">本级一般支出4!$1:$4</definedName>
    <definedName name="_xlnm.Print_Titles" localSheetId="6">本级一般功能分类表5!$1:$4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<sst xmlns="http://schemas.openxmlformats.org/spreadsheetml/2006/main" count="825" uniqueCount="480">
  <si>
    <t>ERRANGE_O=</t>
  </si>
  <si>
    <t>A1:D25</t>
  </si>
  <si>
    <t>ERLINESTART_O=</t>
  </si>
  <si>
    <t>ERCOLUMNSTART_O=</t>
  </si>
  <si>
    <t>ERLINEEND_O=</t>
  </si>
  <si>
    <t>ERCOLUMNEND_O=</t>
  </si>
  <si>
    <t>附表</t>
  </si>
  <si>
    <t>财政总决算公开报表目录</t>
  </si>
  <si>
    <t>表号</t>
  </si>
  <si>
    <t>表名</t>
  </si>
  <si>
    <t>附表8-1</t>
  </si>
  <si>
    <t>2024年经开区一般公共预算收入决算表</t>
  </si>
  <si>
    <t>第一部分:一般公共预算</t>
  </si>
  <si>
    <t>附表8-2</t>
  </si>
  <si>
    <t>2024年经开区一般公共预算支出决算表</t>
  </si>
  <si>
    <t>附表8-3</t>
  </si>
  <si>
    <t>附表8-4</t>
  </si>
  <si>
    <t>附表8-5</t>
  </si>
  <si>
    <t>2024年经开区一般公共预算本级支出功能分类决算表</t>
  </si>
  <si>
    <t>附表8-6</t>
  </si>
  <si>
    <t>2024年经开区一般公共预算基本支出经济分类决算表</t>
  </si>
  <si>
    <t>附表8-7</t>
  </si>
  <si>
    <t>2024年经开区一般公共预算对下级的转移支付分项目决算表</t>
  </si>
  <si>
    <t>附表8-8</t>
  </si>
  <si>
    <t>2024年经开区一般公共预算对下级的转移支付分地区决算表</t>
  </si>
  <si>
    <t>附表8-9</t>
  </si>
  <si>
    <t>2024年经开区地方政府一般债务余额决算表</t>
  </si>
  <si>
    <t>附表8-10</t>
  </si>
  <si>
    <t>2024年经开区政府性基金收入决算表</t>
  </si>
  <si>
    <t>第二部分:政府性基金预算</t>
  </si>
  <si>
    <t>附表8-11</t>
  </si>
  <si>
    <t>2024年经开区政府性基金支出决算表</t>
  </si>
  <si>
    <t>附表8-12</t>
  </si>
  <si>
    <t>附表8-13</t>
  </si>
  <si>
    <t>附表8-14</t>
  </si>
  <si>
    <t>2024年经开区政府性基金支出功能分类决算表</t>
  </si>
  <si>
    <t>附表8-15</t>
  </si>
  <si>
    <t>2024年经开区政府性基金对下级的转移支付分项目决算表</t>
  </si>
  <si>
    <t>附表8-16</t>
  </si>
  <si>
    <t>2024年经开区政府性基金对下级的转移支付分地区决算表</t>
  </si>
  <si>
    <t>附表8-17</t>
  </si>
  <si>
    <t>2024年经开区地方政府专项债务余额决算表</t>
  </si>
  <si>
    <t>附表8-18</t>
  </si>
  <si>
    <t>2024年经开区国有资本经营预算收入决算表</t>
  </si>
  <si>
    <t>第三部分:国有资本经营预算</t>
  </si>
  <si>
    <t>附表8-19</t>
  </si>
  <si>
    <t>2024年经开区国有资本经营预算支出决算表</t>
  </si>
  <si>
    <t>附表8-20</t>
  </si>
  <si>
    <t>附表8-21</t>
  </si>
  <si>
    <t>附表1</t>
  </si>
  <si>
    <t>单位：万元</t>
  </si>
  <si>
    <t>预算科目</t>
  </si>
  <si>
    <t>年初预算数</t>
  </si>
  <si>
    <t>预算数</t>
  </si>
  <si>
    <t>决算数</t>
  </si>
  <si>
    <t>完成预算%</t>
  </si>
  <si>
    <t>比上年增长%</t>
  </si>
  <si>
    <t>2023年决算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</si>
  <si>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</si>
  <si>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</si>
  <si>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</si>
  <si>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</si>
  <si>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房产税</t>
  </si>
  <si>
    <t xml:space="preserve">    车船税</t>
  </si>
  <si>
    <t xml:space="preserve">    耕地占用税</t>
  </si>
  <si>
    <t xml:space="preserve">    契税</t>
  </si>
  <si>
    <t xml:space="preserve">    其他税收收入</t>
  </si>
  <si>
    <t>二、非税收入</t>
  </si>
  <si>
    <t xml:space="preserve">   专项收入</t>
  </si>
  <si>
    <t xml:space="preserve">   行政事业性收费收入</t>
  </si>
  <si>
    <t xml:space="preserve">   罚没收入</t>
  </si>
  <si>
    <t xml:space="preserve">   国有资源（资产）使用收入</t>
  </si>
  <si>
    <t xml:space="preserve">   其他收入</t>
  </si>
  <si>
    <t>本级收入合计</t>
  </si>
  <si>
    <t>转移性收入</t>
  </si>
  <si>
    <t xml:space="preserve">  转移支付收入</t>
  </si>
  <si>
    <t xml:space="preserve">  调入资金</t>
  </si>
  <si>
    <t xml:space="preserve">  动用预算稳定调节基金</t>
  </si>
  <si>
    <t xml:space="preserve">  债务转贷收入</t>
  </si>
  <si>
    <t xml:space="preserve">  上年结转收入</t>
  </si>
  <si>
    <t>收入总计</t>
  </si>
  <si>
    <t>附表2</t>
  </si>
  <si>
    <t xml:space="preserve">2024年经开区一般公共预算支出决算表 </t>
  </si>
  <si>
    <t>比上年增减%</t>
  </si>
  <si>
    <t>一、一般公共服务</t>
  </si>
  <si>
    <t>二、国防支出</t>
  </si>
  <si>
    <t>三、教育</t>
  </si>
  <si>
    <t>四、科学技术</t>
  </si>
  <si>
    <t>五、文化体育与传媒</t>
  </si>
  <si>
    <t>六、社会保障和就业</t>
  </si>
  <si>
    <t>七、卫生健康</t>
  </si>
  <si>
    <t>八、节能环保</t>
  </si>
  <si>
    <t>九、城乡社区</t>
  </si>
  <si>
    <t>十、农林水</t>
  </si>
  <si>
    <t>十一、交通运输</t>
  </si>
  <si>
    <t>十二、资源勘探工业信息等</t>
  </si>
  <si>
    <t>十三、商业服务业等</t>
  </si>
  <si>
    <t>十四、自然资源海洋气象等</t>
  </si>
  <si>
    <t>十五、住房保障</t>
  </si>
  <si>
    <t>十六、灾害防治及应急管理</t>
  </si>
  <si>
    <t>十六、债务付息</t>
  </si>
  <si>
    <t>十七、债务发行费</t>
  </si>
  <si>
    <t>十八、其他支出</t>
  </si>
  <si>
    <t>支出合计</t>
  </si>
  <si>
    <t>预备费</t>
  </si>
  <si>
    <t>转移性支出</t>
  </si>
  <si>
    <t xml:space="preserve">  上解支出</t>
  </si>
  <si>
    <t xml:space="preserve">  债务还本支出</t>
  </si>
  <si>
    <t xml:space="preserve">  安排预算稳定调节基金</t>
  </si>
  <si>
    <t xml:space="preserve">  年终结转</t>
  </si>
  <si>
    <t>支出总计</t>
  </si>
  <si>
    <t>附表3</t>
  </si>
  <si>
    <t>2024年经开区本级一般公共预算收入决算表</t>
  </si>
  <si>
    <t>附表4</t>
  </si>
  <si>
    <t xml:space="preserve">2024年经开区本级一般公共预算支出决算表 </t>
  </si>
  <si>
    <t>附表5</t>
  </si>
  <si>
    <t>2024年经开区本级一般公共预算本级支出功能分类决算表</t>
  </si>
  <si>
    <t>科目编码</t>
  </si>
  <si>
    <t>2024年   调整预算</t>
  </si>
  <si>
    <t>2024年决算</t>
  </si>
  <si>
    <t xml:space="preserve">    政府办公厅(室)及相关机构事务</t>
  </si>
  <si>
    <t xml:space="preserve">      行政运行</t>
  </si>
  <si>
    <t xml:space="preserve">      一般行政管理事务</t>
  </si>
  <si>
    <t xml:space="preserve">      机关服务</t>
  </si>
  <si>
    <t xml:space="preserve">      事业运行</t>
  </si>
  <si>
    <t xml:space="preserve">      其他政府办公厅（室）及相关机构事务支出</t>
  </si>
  <si>
    <t xml:space="preserve">    发展与改革事务</t>
  </si>
  <si>
    <r>
      <t xml:space="preserve">      </t>
    </r>
    <r>
      <rPr>
        <sz val="12"/>
        <color theme="1"/>
        <rFont val="宋体"/>
        <charset val="134"/>
      </rPr>
      <t>事业运行</t>
    </r>
  </si>
  <si>
    <t xml:space="preserve">      其他发展与改革事务支出</t>
  </si>
  <si>
    <t xml:space="preserve">    统计信息事务</t>
  </si>
  <si>
    <t xml:space="preserve">      信息事务</t>
  </si>
  <si>
    <t xml:space="preserve">    财政事务</t>
  </si>
  <si>
    <t xml:space="preserve">      其他财政事务支出</t>
  </si>
  <si>
    <t xml:space="preserve">    审计事务</t>
  </si>
  <si>
    <t xml:space="preserve">    纪检监察事务</t>
  </si>
  <si>
    <t xml:space="preserve">    商贸事务</t>
  </si>
  <si>
    <t xml:space="preserve">      招商引资</t>
  </si>
  <si>
    <t xml:space="preserve">      其他商贸事务支出</t>
  </si>
  <si>
    <r>
      <t xml:space="preserve"> </t>
    </r>
    <r>
      <rPr>
        <sz val="12"/>
        <color theme="1"/>
        <rFont val="宋体"/>
        <charset val="134"/>
      </rPr>
      <t xml:space="preserve">- </t>
    </r>
    <r>
      <rPr>
        <sz val="12"/>
        <color theme="1"/>
        <rFont val="宋体"/>
        <charset val="134"/>
      </rPr>
      <t xml:space="preserve">  </t>
    </r>
  </si>
  <si>
    <t xml:space="preserve">    民族事务</t>
  </si>
  <si>
    <t xml:space="preserve">      其他民族事务支出</t>
  </si>
  <si>
    <t xml:space="preserve">    档案事务</t>
  </si>
  <si>
    <t xml:space="preserve">      档案馆</t>
  </si>
  <si>
    <t xml:space="preserve">    民主党派及工商联事务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</si>
  <si>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</si>
  <si>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</si>
  <si>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</si>
  <si>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  其他组织事务支出</t>
  </si>
  <si>
    <t xml:space="preserve">    信访事务</t>
  </si>
  <si>
    <t xml:space="preserve">      其他信访事务支出</t>
  </si>
  <si>
    <t xml:space="preserve">    其他一般公共服务支出</t>
  </si>
  <si>
    <t xml:space="preserve">      其他一般公共服务支出</t>
  </si>
  <si>
    <t xml:space="preserve">    国防动员</t>
  </si>
  <si>
    <t xml:space="preserve">      人民防空</t>
  </si>
  <si>
    <t>五、教育支出</t>
  </si>
  <si>
    <t xml:space="preserve">    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</si>
  <si>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</si>
  <si>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</si>
  <si>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</si>
  <si>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</si>
  <si>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其他普通教育支出</t>
  </si>
  <si>
    <t xml:space="preserve">    特殊教育</t>
  </si>
  <si>
    <t xml:space="preserve">      特殊学校教育</t>
  </si>
  <si>
    <t xml:space="preserve">    教育费附加安排的支出</t>
  </si>
  <si>
    <t xml:space="preserve">      其他教育费附加安排的支出</t>
  </si>
  <si>
    <t xml:space="preserve">    其他教育支出</t>
  </si>
  <si>
    <t xml:space="preserve">      其他教育支出</t>
  </si>
  <si>
    <t>六、科学技术支出</t>
  </si>
  <si>
    <t xml:space="preserve">  技术研究与开发</t>
  </si>
  <si>
    <t xml:space="preserve">    其他技术研究与开发支出</t>
  </si>
  <si>
    <t xml:space="preserve">  科技重大项目</t>
  </si>
  <si>
    <t xml:space="preserve">    重点研发计划</t>
  </si>
  <si>
    <t xml:space="preserve">  其他科学技术支出</t>
  </si>
  <si>
    <t xml:space="preserve">    其他科学技术支出</t>
  </si>
  <si>
    <t>七、文化旅游体育与传媒支出</t>
  </si>
  <si>
    <t xml:space="preserve">    文化和旅游</t>
  </si>
  <si>
    <t xml:space="preserve">      其他文化和旅游支出</t>
  </si>
  <si>
    <t xml:space="preserve">    文物</t>
  </si>
  <si>
    <t xml:space="preserve">      文物保护</t>
  </si>
  <si>
    <t xml:space="preserve">    其他文化旅游体育与传媒支出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</si>
  <si>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</si>
  <si>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</si>
  <si>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</si>
  <si>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劳动保障监察</t>
  </si>
  <si>
    <t xml:space="preserve">      其他人力资源和社会保障管理事务支出</t>
  </si>
  <si>
    <t xml:space="preserve">    民政管理事务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</si>
  <si>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</si>
  <si>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</si>
  <si>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</si>
  <si>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</si>
  <si>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</si>
  <si>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</si>
  <si>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对机关事业单位基本养老保险基金的补助</t>
  </si>
  <si>
    <t xml:space="preserve">    企业改革补助</t>
  </si>
  <si>
    <t xml:space="preserve">      其他企业改革发展补助</t>
  </si>
  <si>
    <t xml:space="preserve">    就业补助</t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</si>
  <si>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</si>
  <si>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</si>
  <si>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</si>
  <si>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</si>
  <si>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</si>
  <si>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</si>
  <si>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</si>
  <si>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</si>
  <si>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</si>
  <si>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</si>
  <si>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军队移交政府的离退休人员安置</t>
  </si>
  <si>
    <t xml:space="preserve">      军队移交政府离退休干部管理机构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</si>
  <si>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</si>
  <si>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</si>
  <si>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</si>
  <si>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</si>
  <si>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</si>
  <si>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</si>
  <si>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</si>
  <si>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</si>
  <si>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</si>
  <si>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</si>
  <si>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</si>
  <si>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</si>
  <si>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</si>
  <si>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</si>
  <si>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</si>
  <si>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</si>
  <si>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</si>
  <si>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</si>
  <si>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</si>
  <si>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</si>
  <si>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</si>
  <si>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</si>
  <si>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</si>
  <si>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退役军人管理事务</t>
  </si>
  <si>
    <t xml:space="preserve">      拥军优属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</si>
  <si>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</si>
  <si>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</si>
  <si>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</si>
  <si>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</si>
  <si>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其他公立医院支出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</si>
  <si>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</si>
  <si>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</si>
  <si>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</si>
  <si>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</si>
  <si>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</si>
  <si>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</si>
  <si>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基本公共卫生服务</t>
  </si>
  <si>
    <t xml:space="preserve">      重大公共卫生服务</t>
  </si>
  <si>
    <t xml:space="preserve">      其他公共卫生支出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</si>
  <si>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</si>
  <si>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</si>
  <si>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</si>
  <si>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</si>
  <si>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</si>
  <si>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</si>
  <si>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</si>
  <si>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医疗救助</t>
  </si>
  <si>
    <t xml:space="preserve">      城乡医疗救助</t>
  </si>
  <si>
    <r>
      <t xml:space="preserve">      </t>
    </r>
    <r>
      <rPr>
        <sz val="12"/>
        <color theme="1"/>
        <rFont val="宋体"/>
        <charset val="134"/>
      </rPr>
      <t>其他医疗救助支出</t>
    </r>
  </si>
  <si>
    <t xml:space="preserve">    优抚对象医疗</t>
  </si>
  <si>
    <t xml:space="preserve">      优抚对象医疗补助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</si>
  <si>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</si>
  <si>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</si>
  <si>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</si>
  <si>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其他卫生健康支出</t>
  </si>
  <si>
    <t>十、节能环保支出</t>
  </si>
  <si>
    <t xml:space="preserve">    污染防治</t>
  </si>
  <si>
    <t xml:space="preserve">      大气</t>
  </si>
  <si>
    <r>
      <t xml:space="preserve">     </t>
    </r>
    <r>
      <rPr>
        <sz val="12"/>
        <color theme="1"/>
        <rFont val="宋体"/>
        <charset val="134"/>
      </rPr>
      <t>其他污染防治支出</t>
    </r>
  </si>
  <si>
    <t xml:space="preserve">    能源节约利用</t>
  </si>
  <si>
    <t xml:space="preserve">      能源节约利用</t>
  </si>
  <si>
    <t xml:space="preserve">    其他节能环保支出</t>
  </si>
  <si>
    <t xml:space="preserve">      其他节能环保支出</t>
  </si>
  <si>
    <t>十一、城乡社区支出</t>
  </si>
  <si>
    <t xml:space="preserve">    城乡社区管理事务</t>
  </si>
  <si>
    <t xml:space="preserve">      工程建设管理</t>
  </si>
  <si>
    <t xml:space="preserve">      其他城乡社区管理事务支出</t>
  </si>
  <si>
    <t xml:space="preserve">    城乡社区公共设施</t>
  </si>
  <si>
    <t>-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</si>
  <si>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</si>
  <si>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</si>
  <si>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</si>
  <si>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</si>
  <si>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</si>
  <si>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</si>
  <si>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</si>
  <si>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>十二、农林水支出</t>
  </si>
  <si>
    <t xml:space="preserve">    农业农村</t>
  </si>
  <si>
    <t xml:space="preserve">      稳定农民收入补贴</t>
  </si>
  <si>
    <t xml:space="preserve">      农业生产发展</t>
  </si>
  <si>
    <t xml:space="preserve">      其他农业农村支出</t>
  </si>
  <si>
    <t xml:space="preserve">    农村综合改革</t>
  </si>
  <si>
    <t xml:space="preserve">      对村民委员会和村党支部的补助</t>
  </si>
  <si>
    <t xml:space="preserve">    目标价格补贴</t>
  </si>
  <si>
    <t xml:space="preserve">      其他目标价格补贴</t>
  </si>
  <si>
    <t>十三、交通运输支出</t>
  </si>
  <si>
    <t xml:space="preserve">    公路水路运输</t>
  </si>
  <si>
    <t xml:space="preserve">      其他公路水路运输支出</t>
  </si>
  <si>
    <t>十四、资源勘探工业信息等支出</t>
  </si>
  <si>
    <t xml:space="preserve">    工业和信息产业监管</t>
  </si>
  <si>
    <t xml:space="preserve">    国有资产监管</t>
  </si>
  <si>
    <t xml:space="preserve">      其他国有资产监管支出</t>
  </si>
  <si>
    <t xml:space="preserve">    其他资源勘探工业信息等支出</t>
  </si>
  <si>
    <t xml:space="preserve">      其他资源勘探工业信息等支出</t>
  </si>
  <si>
    <t>十五、商业服务业等支出</t>
  </si>
  <si>
    <t xml:space="preserve">    商业流通事务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</si>
  <si>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</si>
  <si>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</si>
  <si>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</si>
  <si>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</si>
  <si>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</si>
  <si>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>十六、自然资源海洋气象等支出</t>
  </si>
  <si>
    <t xml:space="preserve">    自然资源事务</t>
  </si>
  <si>
    <t xml:space="preserve">      其他自然资源事务支出</t>
  </si>
  <si>
    <t>十七、住房保障支出</t>
  </si>
  <si>
    <t xml:space="preserve">    保障性安居工程支出</t>
  </si>
  <si>
    <t xml:space="preserve">      保障性住房租金补贴</t>
  </si>
  <si>
    <t xml:space="preserve">      老旧小区改造</t>
  </si>
  <si>
    <t xml:space="preserve">      其他保障性安居工程支出</t>
  </si>
  <si>
    <t xml:space="preserve">    住房改革支出</t>
  </si>
  <si>
    <t xml:space="preserve">      住房公积金</t>
  </si>
  <si>
    <t xml:space="preserve">    城乡社区住宅</t>
  </si>
  <si>
    <t xml:space="preserve">      其他城乡社区住宅支出</t>
  </si>
  <si>
    <t>十八、预备费</t>
  </si>
  <si>
    <t>十九、其他支出</t>
  </si>
  <si>
    <t xml:space="preserve">    其他支出</t>
  </si>
  <si>
    <t xml:space="preserve">      其他支出</t>
  </si>
  <si>
    <t>二十、债务付息支出</t>
  </si>
  <si>
    <t xml:space="preserve">    地方政府一般债务付息支出</t>
  </si>
  <si>
    <t xml:space="preserve">      地方政府一般债券付息支出</t>
  </si>
  <si>
    <t>二十一、债务发行费用支出</t>
  </si>
  <si>
    <t xml:space="preserve">    地方政府一般债务发行费用支出</t>
  </si>
  <si>
    <r>
      <t xml:space="preserve">      </t>
    </r>
    <r>
      <rPr>
        <sz val="11"/>
        <color theme="1"/>
        <rFont val="仿宋"/>
        <charset val="134"/>
      </rPr>
      <t>地方政府一般债务发行费用支出</t>
    </r>
  </si>
  <si>
    <t>附表6</t>
  </si>
  <si>
    <t>2024年经开区本级一般公共预算基本支出经济分类决算表</t>
  </si>
  <si>
    <t>科目名称</t>
  </si>
  <si>
    <t>一般公共预算支出</t>
  </si>
  <si>
    <t xml:space="preserve">  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</si>
  <si>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</si>
  <si>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</si>
  <si>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</si>
  <si>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</si>
  <si>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</si>
  <si>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</si>
  <si>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</si>
  <si>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</si>
  <si>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</si>
  <si>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</si>
  <si>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公务用车运行维护费</t>
  </si>
  <si>
    <t xml:space="preserve">    维修（护）费</t>
  </si>
  <si>
    <t xml:space="preserve">    其他商品和服务支出</t>
  </si>
  <si>
    <t xml:space="preserve">  对事业单位经常性补助</t>
  </si>
  <si>
    <t xml:space="preserve">    工资福利支出</t>
  </si>
  <si>
    <t xml:space="preserve">    商品和服务支出</t>
  </si>
  <si>
    <t xml:space="preserve">  对事业单位资本性补助</t>
  </si>
  <si>
    <t xml:space="preserve">    资本性支出（一）</t>
  </si>
  <si>
    <t xml:space="preserve">  对个人和家庭的补助</t>
  </si>
  <si>
    <t xml:space="preserve">    社会福利和救助</t>
  </si>
  <si>
    <t xml:space="preserve">    离退休费</t>
  </si>
  <si>
    <t xml:space="preserve">    其他对个人和家庭的补助</t>
  </si>
  <si>
    <t>附表7</t>
  </si>
  <si>
    <t>项       目</t>
  </si>
  <si>
    <t>一、一般性转移支付</t>
  </si>
  <si>
    <t xml:space="preserve">      税收返还及固定补助</t>
  </si>
  <si>
    <t xml:space="preserve">      体制结算补助</t>
  </si>
  <si>
    <t xml:space="preserve">      均衡性转移支付</t>
  </si>
  <si>
    <t xml:space="preserve">      重点生态功能区转移支付</t>
  </si>
  <si>
    <t xml:space="preserve">      县级基本财力保障机制奖补资金</t>
  </si>
  <si>
    <t xml:space="preserve">      资源枯竭城市转移支付</t>
  </si>
  <si>
    <t xml:space="preserve">      老少边穷地区转移支付</t>
  </si>
  <si>
    <t xml:space="preserve">      产粮大县奖励资金</t>
  </si>
  <si>
    <t xml:space="preserve">      生猪（牛羊）调出大县奖励资金</t>
  </si>
  <si>
    <t xml:space="preserve">      共同财政事权转移支付</t>
  </si>
  <si>
    <t>……</t>
  </si>
  <si>
    <t>二、专项转移支付</t>
  </si>
  <si>
    <t>XXXXXXXXXXXXXX项目</t>
  </si>
  <si>
    <t>合       计</t>
  </si>
  <si>
    <t>附表8</t>
  </si>
  <si>
    <t>地  区</t>
  </si>
  <si>
    <t>调整数</t>
  </si>
  <si>
    <t>**市</t>
  </si>
  <si>
    <t>附表9</t>
  </si>
  <si>
    <t>2024年经开区本级地方政府一般债务余额决算表</t>
  </si>
  <si>
    <t>项目</t>
  </si>
  <si>
    <t>金额</t>
  </si>
  <si>
    <t>上年末地方政府一般债务余额</t>
  </si>
  <si>
    <t>本年地方政府一般债务限额</t>
  </si>
  <si>
    <t>本年地方政府一般债务收入</t>
  </si>
  <si>
    <t>其中：中央转贷地方的国际金融组织和外国政府贷款</t>
  </si>
  <si>
    <t xml:space="preserve">      地方政府一般债券发行额</t>
  </si>
  <si>
    <t>本年地方政府一般债务还本</t>
  </si>
  <si>
    <t>其他方式化解的债务本金</t>
  </si>
  <si>
    <t>年末地方政府一般债务余额</t>
  </si>
  <si>
    <t>附表10</t>
  </si>
  <si>
    <t>一、国家电影事业发展专项资金收入</t>
  </si>
  <si>
    <t>二、大中型水库移民后期扶持基金收入</t>
  </si>
  <si>
    <t>三、国有土地使用权出让相关收入</t>
  </si>
  <si>
    <t>四、国有土地收益基金相关收入</t>
  </si>
  <si>
    <t>五、城市基础设施配套费收入</t>
  </si>
  <si>
    <t>六、彩票公益金收入</t>
  </si>
  <si>
    <t>七、其他政府性基金及专项债券相关收入</t>
  </si>
  <si>
    <t xml:space="preserve">  政府性基金补助收入</t>
  </si>
  <si>
    <t>附表11</t>
  </si>
  <si>
    <t>一、文化旅游体育与传媒</t>
  </si>
  <si>
    <t>二、社会保障和就业</t>
  </si>
  <si>
    <t>三、城乡社区事务</t>
  </si>
  <si>
    <t>四、其他支出</t>
  </si>
  <si>
    <t>五、债务付息支出</t>
  </si>
  <si>
    <t>六、债务发行费用支出</t>
  </si>
  <si>
    <t>七、抗疫特别国债安排的支出</t>
  </si>
  <si>
    <t>本级支出合计</t>
  </si>
  <si>
    <t xml:space="preserve">  政府性基金上解支出</t>
  </si>
  <si>
    <t xml:space="preserve">  调出资金</t>
  </si>
  <si>
    <t xml:space="preserve">  债券还本支出</t>
  </si>
  <si>
    <t xml:space="preserve">    支出总计</t>
  </si>
  <si>
    <t>附表12</t>
  </si>
  <si>
    <t>2024年经开区本级政府性基金收入决算表</t>
  </si>
  <si>
    <t>附表13</t>
  </si>
  <si>
    <t>2024年经开区本级政府性基金支出决算表</t>
  </si>
  <si>
    <t>附表14</t>
  </si>
  <si>
    <t xml:space="preserve">  国家电影事业发展专项资金相关支出</t>
  </si>
  <si>
    <t xml:space="preserve">  大中型水库移民后期扶持基金支出</t>
  </si>
  <si>
    <t xml:space="preserve">  国有土地使用权出让相关支出</t>
  </si>
  <si>
    <t xml:space="preserve">  城市基础设施配套费相关支出</t>
  </si>
  <si>
    <t xml:space="preserve">  其他政府性基金及对应专项债券收入安排支出</t>
  </si>
  <si>
    <t xml:space="preserve">  彩票公益金安排的支出</t>
  </si>
  <si>
    <t>七、超长期特别国债转移支付支出</t>
  </si>
  <si>
    <t xml:space="preserve">    产业链改造升级</t>
  </si>
  <si>
    <t>附表15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</si>
  <si>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</si>
  <si>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</si>
  <si>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</si>
  <si>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</si>
  <si>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</si>
  <si>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</si>
  <si>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 xml:space="preserve">    支出合计</t>
  </si>
  <si>
    <t>附表16</t>
  </si>
  <si>
    <t xml:space="preserve"> 2024年经开区政府性基金对下级的转移支付分地区决算表</t>
  </si>
  <si>
    <t xml:space="preserve">                                                              单位：万元</t>
  </si>
  <si>
    <t>附表17</t>
  </si>
  <si>
    <t>2024年经开区本级地方政府专项债务余额决算表</t>
  </si>
  <si>
    <t xml:space="preserve">                                                         单位：万元</t>
  </si>
  <si>
    <t>上年末地方政府专项债务余额</t>
  </si>
  <si>
    <t>本年地方政府专项债务限额</t>
  </si>
  <si>
    <t>本年地方政府专项债务收入</t>
  </si>
  <si>
    <t>本年地方政府专项债务还本</t>
  </si>
  <si>
    <t>年末地方政府专项债务余额</t>
  </si>
  <si>
    <t>附表18</t>
  </si>
  <si>
    <t xml:space="preserve">                                                                单位：万元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</si>
  <si>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</si>
  <si>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</si>
  <si>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</si>
  <si>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</si>
  <si>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</si>
  <si>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国有资本经营预算转移支付收入</t>
  </si>
  <si>
    <t>上年结转收入</t>
  </si>
  <si>
    <t>上年结余收入</t>
  </si>
  <si>
    <t>附表19</t>
  </si>
  <si>
    <t xml:space="preserve">                                                           单位：万元</t>
  </si>
  <si>
    <t>一、补充全国社会保障基金</t>
  </si>
  <si>
    <t xml:space="preserve">      国有资本经营预算补充社保基金支出</t>
  </si>
  <si>
    <t>二、解决历史遗留问题及改革成本支出</t>
  </si>
  <si>
    <t xml:space="preserve">      厂办大集体改革支出</t>
  </si>
  <si>
    <t xml:space="preserve">      “三供一业”移交补助支出</t>
  </si>
  <si>
    <t xml:space="preserve">      ……</t>
  </si>
  <si>
    <t>三、国有企业资本金注入</t>
  </si>
  <si>
    <t xml:space="preserve">      国有经济结构调整支出</t>
  </si>
  <si>
    <t>四、国有企业政策性补贴</t>
  </si>
  <si>
    <t xml:space="preserve">      国有企业政策性补贴</t>
  </si>
  <si>
    <t>五、金融国有资本经营预算支出</t>
  </si>
  <si>
    <t xml:space="preserve">      资本支出</t>
  </si>
  <si>
    <t>六、其他国有资本经营预算支出</t>
  </si>
  <si>
    <t xml:space="preserve">      其他国有资本经营预算支出</t>
  </si>
  <si>
    <t>国有资本经营预算上解支出</t>
  </si>
  <si>
    <t>调出资金</t>
  </si>
  <si>
    <t>年终结转</t>
  </si>
  <si>
    <t>年终结余</t>
  </si>
  <si>
    <t>附表20</t>
  </si>
  <si>
    <t>国有资本经营预算上解收入</t>
  </si>
  <si>
    <t>附表21</t>
  </si>
  <si>
    <t>五、其他国有资本经营预算支出</t>
  </si>
  <si>
    <t>国有资本经营预算转移支付支出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</si>
</sst>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;\-#,##0;&quot;-&quot;"/>
    <numFmt numFmtId="178" formatCode="_-&quot;$&quot;* #,##0_-;\-&quot;$&quot;* #,##0_-;_-&quot;$&quot;* &quot;-&quot;_-;_-@_-"/>
    <numFmt numFmtId="179" formatCode="#,##0;\(#,##0\)"/>
    <numFmt numFmtId="180" formatCode="\$#,##0.00;\(\$#,##0.00\)"/>
    <numFmt numFmtId="181" formatCode="\$#,##0;\(\$#,##0\)"/>
    <numFmt numFmtId="182" formatCode="#,##0.0000"/>
    <numFmt numFmtId="183" formatCode="&quot;$&quot;#,##0;[Red]\-&quot;$&quot;#,##0"/>
    <numFmt numFmtId="184" formatCode="#,##0.000"/>
    <numFmt numFmtId="185" formatCode="&quot;$&quot;#,##0;\-&quot;$&quot;#,##0"/>
    <numFmt numFmtId="186" formatCode="0.0"/>
    <numFmt numFmtId="187" formatCode="#,##0_ "/>
    <numFmt numFmtId="188" formatCode="0_ "/>
    <numFmt numFmtId="189" formatCode="0.0%"/>
    <numFmt numFmtId="190" formatCode="0.0_ "/>
    <numFmt numFmtId="191" formatCode="_ * #,##0_ ;_ * \-#,##0_ ;_ * &quot;-&quot;??_ ;_ @_ "/>
  </numFmts>
  <fonts count="70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1"/>
      <name val="黑体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2"/>
      <color indexed="8"/>
      <name val="仿宋_GB2312"/>
      <charset val="134"/>
    </font>
    <font>
      <sz val="12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Courier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黑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4"/>
      <color rgb="FF000000"/>
      <name val="仿宋"/>
      <charset val="134"/>
    </font>
    <font>
      <sz val="20"/>
      <name val="仿宋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8"/>
      <name val="仿宋"/>
      <charset val="134"/>
    </font>
    <font>
      <sz val="14"/>
      <color rgb="FF000000"/>
      <name val="仿宋_GB2312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8"/>
      <name val="Times New Roman"/>
      <charset val="134"/>
    </font>
    <font>
      <sz val="12"/>
      <name val="官帕眉"/>
      <charset val="134"/>
    </font>
    <font>
      <sz val="12"/>
      <name val="Courier"/>
      <charset val="134"/>
    </font>
    <font>
      <sz val="11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67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9" applyNumberFormat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9" fillId="7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13" fillId="0" borderId="0">
      <alignment vertical="center"/>
    </xf>
    <xf numFmtId="177" fontId="58" fillId="0" borderId="0" applyFill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 applyBorder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79" fontId="60" fillId="0" borderId="0">
      <alignment vertical="center"/>
    </xf>
    <xf numFmtId="180" fontId="60" fillId="0" borderId="0">
      <alignment vertical="center"/>
    </xf>
    <xf numFmtId="0" fontId="61" fillId="0" borderId="0" applyProtection="0">
      <alignment vertical="center"/>
    </xf>
    <xf numFmtId="181" fontId="60" fillId="0" borderId="0">
      <alignment vertical="center"/>
    </xf>
    <xf numFmtId="2" fontId="61" fillId="0" borderId="0" applyProtection="0">
      <alignment vertical="center"/>
    </xf>
    <xf numFmtId="0" fontId="62" fillId="0" borderId="14" applyNumberFormat="0" applyAlignment="0" applyProtection="0">
      <alignment horizontal="left" vertical="center"/>
    </xf>
    <xf numFmtId="0" fontId="62" fillId="0" borderId="15">
      <alignment horizontal="left" vertical="center"/>
    </xf>
    <xf numFmtId="0" fontId="63" fillId="0" borderId="0" applyProtection="0">
      <alignment vertical="center"/>
    </xf>
    <xf numFmtId="0" fontId="62" fillId="0" borderId="0" applyProtection="0">
      <alignment vertical="center"/>
    </xf>
    <xf numFmtId="37" fontId="64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0" fillId="0" borderId="0">
      <alignment vertical="center"/>
    </xf>
    <xf numFmtId="1" fontId="59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1" fillId="0" borderId="16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0" fontId="68" fillId="0" borderId="0">
      <alignment vertical="center"/>
    </xf>
    <xf numFmtId="186" fontId="2" fillId="0" borderId="1">
      <alignment vertical="center"/>
      <protection locked="0"/>
    </xf>
    <xf numFmtId="186" fontId="2" fillId="0" borderId="1">
      <alignment vertical="center"/>
      <protection locked="0"/>
    </xf>
    <xf numFmtId="186" fontId="2" fillId="0" borderId="1">
      <alignment vertical="center"/>
      <protection locked="0"/>
    </xf>
    <xf numFmtId="186" fontId="2" fillId="0" borderId="1">
      <alignment vertical="center"/>
      <protection locked="0"/>
    </xf>
    <xf numFmtId="0" fontId="57" fillId="0" borderId="0">
      <alignment vertical="center"/>
    </xf>
    <xf numFmtId="0" fontId="0" fillId="0" borderId="0">
      <alignment vertical="center"/>
    </xf>
  </cellStyleXfs>
  <cellXfs count="203"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99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/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/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1" xfId="57" applyFont="1" applyFill="1" applyBorder="1" applyAlignment="1">
      <alignment horizontal="left" vertical="center" wrapText="1"/>
    </xf>
    <xf numFmtId="187" fontId="8" fillId="0" borderId="1" xfId="0" applyNumberFormat="1" applyFont="1" applyBorder="1" applyAlignment="1"/>
    <xf numFmtId="0" fontId="8" fillId="0" borderId="1" xfId="0" applyFont="1" applyBorder="1" applyAlignment="1"/>
    <xf numFmtId="2" fontId="4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188" fontId="9" fillId="0" borderId="1" xfId="98" applyNumberFormat="1" applyFont="1" applyBorder="1">
      <alignment vertical="center"/>
    </xf>
    <xf numFmtId="49" fontId="2" fillId="0" borderId="1" xfId="0" applyNumberFormat="1" applyFont="1" applyBorder="1" applyAlignment="1">
      <alignment horizontal="left" vertical="center" wrapText="1" indent="3"/>
    </xf>
    <xf numFmtId="49" fontId="4" fillId="0" borderId="4" xfId="99" applyNumberFormat="1" applyFont="1" applyBorder="1" applyAlignment="1">
      <alignment horizontal="center" vertical="center"/>
    </xf>
    <xf numFmtId="0" fontId="2" fillId="0" borderId="1" xfId="57" applyFont="1" applyBorder="1" applyAlignment="1">
      <alignment horizontal="left" vertical="center" wrapText="1"/>
    </xf>
    <xf numFmtId="49" fontId="2" fillId="0" borderId="5" xfId="99" applyNumberFormat="1" applyFont="1" applyBorder="1" applyAlignment="1">
      <alignment horizontal="left" vertical="center"/>
    </xf>
    <xf numFmtId="49" fontId="4" fillId="0" borderId="5" xfId="99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189" fontId="0" fillId="0" borderId="0" xfId="0" applyNumberFormat="1" applyAlignment="1"/>
    <xf numFmtId="189" fontId="0" fillId="0" borderId="0" xfId="0" applyNumberFormat="1" applyAlignment="1">
      <alignment horizontal="right"/>
    </xf>
    <xf numFmtId="189" fontId="2" fillId="0" borderId="0" xfId="0" applyNumberFormat="1" applyFont="1" applyAlignment="1">
      <alignment horizontal="left"/>
    </xf>
    <xf numFmtId="189" fontId="0" fillId="0" borderId="0" xfId="0" applyNumberFormat="1" applyAlignment="1">
      <alignment horizontal="right" vertical="center"/>
    </xf>
    <xf numFmtId="0" fontId="3" fillId="0" borderId="0" xfId="99" applyFont="1" applyFill="1" applyAlignment="1">
      <alignment horizontal="center" vertical="center" wrapText="1"/>
    </xf>
    <xf numFmtId="189" fontId="3" fillId="0" borderId="0" xfId="99" applyNumberFormat="1" applyFont="1" applyFill="1" applyAlignment="1">
      <alignment horizontal="center" vertical="center" wrapText="1"/>
    </xf>
    <xf numFmtId="189" fontId="1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49" fontId="2" fillId="0" borderId="1" xfId="99" applyNumberFormat="1" applyFont="1" applyFill="1" applyBorder="1" applyAlignment="1">
      <alignment horizontal="left" vertical="center"/>
    </xf>
    <xf numFmtId="187" fontId="11" fillId="0" borderId="1" xfId="0" applyNumberFormat="1" applyFont="1" applyFill="1" applyBorder="1" applyAlignment="1">
      <alignment vertical="center"/>
    </xf>
    <xf numFmtId="189" fontId="11" fillId="0" borderId="1" xfId="0" applyNumberFormat="1" applyFont="1" applyFill="1" applyBorder="1" applyAlignment="1">
      <alignment vertical="center" shrinkToFit="1"/>
    </xf>
    <xf numFmtId="189" fontId="11" fillId="0" borderId="1" xfId="0" applyNumberFormat="1" applyFont="1" applyFill="1" applyBorder="1" applyAlignment="1">
      <alignment horizontal="right" vertical="center" shrinkToFit="1"/>
    </xf>
    <xf numFmtId="3" fontId="12" fillId="0" borderId="4" xfId="166" applyNumberFormat="1" applyFont="1" applyFill="1" applyBorder="1" applyAlignment="1" applyProtection="1">
      <alignment horizontal="center" vertical="center"/>
    </xf>
    <xf numFmtId="3" fontId="12" fillId="0" borderId="1" xfId="166" applyNumberFormat="1" applyFont="1" applyFill="1" applyBorder="1" applyAlignment="1" applyProtection="1">
      <alignment vertical="center"/>
    </xf>
    <xf numFmtId="189" fontId="12" fillId="0" borderId="1" xfId="0" applyNumberFormat="1" applyFont="1" applyFill="1" applyBorder="1" applyAlignment="1">
      <alignment vertical="center" shrinkToFit="1"/>
    </xf>
    <xf numFmtId="189" fontId="12" fillId="0" borderId="1" xfId="0" applyNumberFormat="1" applyFont="1" applyFill="1" applyBorder="1" applyAlignment="1">
      <alignment horizontal="right" vertical="center" shrinkToFit="1"/>
    </xf>
    <xf numFmtId="49" fontId="4" fillId="0" borderId="1" xfId="99" applyNumberFormat="1" applyFont="1" applyFill="1" applyBorder="1" applyAlignment="1">
      <alignment horizontal="left" vertical="center"/>
    </xf>
    <xf numFmtId="3" fontId="12" fillId="0" borderId="1" xfId="166" applyNumberFormat="1" applyFont="1" applyFill="1" applyBorder="1" applyAlignment="1" applyProtection="1">
      <alignment horizontal="center" vertical="center"/>
    </xf>
    <xf numFmtId="187" fontId="12" fillId="0" borderId="1" xfId="0" applyNumberFormat="1" applyFont="1" applyFill="1" applyBorder="1" applyAlignment="1">
      <alignment vertical="center"/>
    </xf>
    <xf numFmtId="189" fontId="2" fillId="0" borderId="0" xfId="0" applyNumberFormat="1" applyFont="1" applyAlignment="1">
      <alignment horizontal="left" vertical="center"/>
    </xf>
    <xf numFmtId="189" fontId="0" fillId="0" borderId="0" xfId="0" applyNumberFormat="1" applyAlignment="1">
      <alignment vertical="center"/>
    </xf>
    <xf numFmtId="2" fontId="2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49" fontId="2" fillId="0" borderId="4" xfId="99" applyNumberFormat="1" applyFont="1" applyFill="1" applyBorder="1" applyAlignment="1">
      <alignment horizontal="left" vertical="center"/>
    </xf>
    <xf numFmtId="49" fontId="4" fillId="0" borderId="4" xfId="99" applyNumberFormat="1" applyFont="1" applyFill="1" applyBorder="1" applyAlignment="1">
      <alignment horizontal="left" vertical="center"/>
    </xf>
    <xf numFmtId="49" fontId="4" fillId="0" borderId="1" xfId="99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89" fontId="0" fillId="0" borderId="0" xfId="0" applyNumberFormat="1">
      <alignment vertical="center"/>
    </xf>
    <xf numFmtId="189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3" fontId="11" fillId="0" borderId="1" xfId="166" applyNumberFormat="1" applyFont="1" applyFill="1" applyBorder="1" applyAlignment="1" applyProtection="1">
      <alignment vertical="center"/>
    </xf>
    <xf numFmtId="187" fontId="14" fillId="0" borderId="1" xfId="0" applyNumberFormat="1" applyFont="1" applyFill="1" applyBorder="1" applyAlignment="1">
      <alignment vertical="center"/>
    </xf>
    <xf numFmtId="189" fontId="14" fillId="0" borderId="1" xfId="0" applyNumberFormat="1" applyFont="1" applyFill="1" applyBorder="1" applyAlignment="1">
      <alignment vertical="center"/>
    </xf>
    <xf numFmtId="189" fontId="14" fillId="0" borderId="1" xfId="166" applyNumberFormat="1" applyFont="1" applyFill="1" applyBorder="1" applyAlignment="1" applyProtection="1">
      <alignment vertical="center"/>
    </xf>
    <xf numFmtId="189" fontId="14" fillId="0" borderId="1" xfId="0" applyNumberFormat="1" applyFont="1" applyFill="1" applyBorder="1" applyAlignment="1">
      <alignment vertical="center" shrinkToFit="1"/>
    </xf>
    <xf numFmtId="187" fontId="14" fillId="0" borderId="1" xfId="0" applyNumberFormat="1" applyFont="1" applyFill="1" applyBorder="1" applyAlignment="1">
      <alignment horizontal="right" vertical="center"/>
    </xf>
    <xf numFmtId="190" fontId="14" fillId="0" borderId="1" xfId="0" applyNumberFormat="1" applyFont="1" applyFill="1" applyBorder="1" applyAlignment="1">
      <alignment vertical="center"/>
    </xf>
    <xf numFmtId="189" fontId="15" fillId="0" borderId="1" xfId="0" applyNumberFormat="1" applyFont="1" applyFill="1" applyBorder="1" applyAlignment="1">
      <alignment vertical="center" shrinkToFit="1"/>
    </xf>
    <xf numFmtId="189" fontId="15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 indent="2"/>
    </xf>
    <xf numFmtId="191" fontId="0" fillId="0" borderId="1" xfId="1" applyNumberFormat="1" applyFont="1" applyBorder="1" applyAlignment="1"/>
    <xf numFmtId="2" fontId="1" fillId="0" borderId="0" xfId="0" applyNumberFormat="1" applyFont="1" applyAlignment="1">
      <alignment horizontal="center" vertical="center"/>
    </xf>
    <xf numFmtId="2" fontId="16" fillId="0" borderId="0" xfId="0" applyNumberFormat="1" applyFont="1" applyAlignment="1"/>
    <xf numFmtId="2" fontId="16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vertical="center" wrapText="1"/>
    </xf>
    <xf numFmtId="186" fontId="2" fillId="0" borderId="1" xfId="99" applyNumberFormat="1" applyFont="1" applyBorder="1" applyAlignment="1">
      <alignment vertical="center" wrapText="1"/>
    </xf>
    <xf numFmtId="0" fontId="2" fillId="0" borderId="1" xfId="0" applyFont="1" applyBorder="1" applyAlignment="1"/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0" fillId="2" borderId="0" xfId="0" applyFill="1" applyAlignment="1"/>
    <xf numFmtId="187" fontId="0" fillId="2" borderId="0" xfId="0" applyNumberFormat="1" applyFill="1" applyAlignment="1"/>
    <xf numFmtId="0" fontId="14" fillId="0" borderId="0" xfId="0" applyFont="1" applyAlignment="1">
      <alignment horizontal="left" vertical="top"/>
    </xf>
    <xf numFmtId="187" fontId="14" fillId="0" borderId="0" xfId="0" applyNumberFormat="1" applyFont="1" applyAlignment="1">
      <alignment horizontal="left" vertical="top"/>
    </xf>
    <xf numFmtId="187" fontId="3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187" fontId="17" fillId="0" borderId="1" xfId="0" applyNumberFormat="1" applyFont="1" applyFill="1" applyBorder="1" applyAlignment="1">
      <alignment horizontal="right" vertical="center"/>
    </xf>
    <xf numFmtId="187" fontId="4" fillId="0" borderId="1" xfId="1" applyNumberFormat="1" applyFont="1" applyBorder="1">
      <alignment vertical="center"/>
    </xf>
    <xf numFmtId="189" fontId="18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187" fontId="19" fillId="0" borderId="1" xfId="0" applyNumberFormat="1" applyFont="1" applyFill="1" applyBorder="1" applyAlignment="1">
      <alignment horizontal="right" vertical="center"/>
    </xf>
    <xf numFmtId="189" fontId="0" fillId="0" borderId="1" xfId="0" applyNumberFormat="1" applyFont="1" applyBorder="1" applyAlignment="1">
      <alignment vertical="center"/>
    </xf>
    <xf numFmtId="0" fontId="0" fillId="3" borderId="0" xfId="0" applyFill="1" applyAlignment="1"/>
    <xf numFmtId="0" fontId="0" fillId="3" borderId="0" xfId="0" applyFont="1" applyFill="1" applyAlignment="1"/>
    <xf numFmtId="0" fontId="18" fillId="3" borderId="0" xfId="0" applyFont="1" applyFill="1" applyAlignment="1"/>
    <xf numFmtId="0" fontId="14" fillId="0" borderId="0" xfId="0" applyFont="1" applyAlignment="1"/>
    <xf numFmtId="187" fontId="20" fillId="0" borderId="0" xfId="0" applyNumberFormat="1" applyFont="1">
      <alignment vertical="center"/>
    </xf>
    <xf numFmtId="189" fontId="20" fillId="0" borderId="0" xfId="0" applyNumberFormat="1" applyFont="1">
      <alignment vertical="center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21" fillId="0" borderId="0" xfId="99" applyFont="1" applyFill="1" applyAlignment="1">
      <alignment horizontal="center" vertical="center" wrapText="1"/>
    </xf>
    <xf numFmtId="189" fontId="21" fillId="0" borderId="0" xfId="99" applyNumberFormat="1" applyFont="1" applyFill="1" applyAlignment="1">
      <alignment horizontal="center" vertical="center" wrapText="1"/>
    </xf>
    <xf numFmtId="0" fontId="22" fillId="0" borderId="0" xfId="0" applyFont="1" applyAlignment="1"/>
    <xf numFmtId="2" fontId="14" fillId="0" borderId="0" xfId="0" applyNumberFormat="1" applyFont="1" applyAlignment="1">
      <alignment horizontal="right" vertical="center"/>
    </xf>
    <xf numFmtId="189" fontId="14" fillId="0" borderId="0" xfId="0" applyNumberFormat="1" applyFont="1" applyAlignment="1">
      <alignment horizontal="right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89" fontId="12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3" fontId="25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189" fontId="28" fillId="0" borderId="1" xfId="0" applyNumberFormat="1" applyFont="1" applyBorder="1" applyAlignment="1">
      <alignment horizontal="right" vertical="center"/>
    </xf>
    <xf numFmtId="189" fontId="12" fillId="0" borderId="1" xfId="0" applyNumberFormat="1" applyFont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left" vertical="center"/>
    </xf>
    <xf numFmtId="3" fontId="30" fillId="0" borderId="1" xfId="0" applyNumberFormat="1" applyFont="1" applyFill="1" applyBorder="1" applyAlignment="1">
      <alignment horizontal="right" vertical="center"/>
    </xf>
    <xf numFmtId="189" fontId="31" fillId="0" borderId="1" xfId="0" applyNumberFormat="1" applyFont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/>
    <xf numFmtId="3" fontId="12" fillId="0" borderId="1" xfId="1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32" fillId="0" borderId="0" xfId="0" applyFont="1">
      <alignment vertical="center"/>
    </xf>
    <xf numFmtId="189" fontId="32" fillId="0" borderId="0" xfId="0" applyNumberFormat="1" applyFont="1">
      <alignment vertical="center"/>
    </xf>
    <xf numFmtId="0" fontId="33" fillId="0" borderId="0" xfId="0" applyFont="1" applyAlignment="1">
      <alignment horizontal="center" vertical="center"/>
    </xf>
    <xf numFmtId="189" fontId="33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>
      <alignment vertical="center" wrapText="1"/>
    </xf>
    <xf numFmtId="189" fontId="11" fillId="0" borderId="0" xfId="0" applyNumberFormat="1" applyFont="1" applyAlignment="1">
      <alignment horizontal="center" vertical="center" wrapText="1"/>
    </xf>
    <xf numFmtId="189" fontId="10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4" fillId="0" borderId="0" xfId="0" applyFont="1" applyAlignment="1"/>
    <xf numFmtId="0" fontId="2" fillId="0" borderId="1" xfId="66" applyFont="1" applyFill="1" applyBorder="1" applyAlignment="1" applyProtection="1">
      <alignment horizontal="left" vertical="center"/>
      <protection locked="0"/>
    </xf>
    <xf numFmtId="187" fontId="11" fillId="0" borderId="1" xfId="1" applyNumberFormat="1" applyFont="1" applyFill="1" applyBorder="1" applyAlignment="1">
      <alignment vertical="center"/>
    </xf>
    <xf numFmtId="189" fontId="11" fillId="0" borderId="1" xfId="0" applyNumberFormat="1" applyFont="1" applyBorder="1">
      <alignment vertical="center"/>
    </xf>
    <xf numFmtId="0" fontId="4" fillId="0" borderId="1" xfId="66" applyFont="1" applyFill="1" applyBorder="1" applyAlignment="1" applyProtection="1">
      <alignment horizontal="center" vertical="center"/>
      <protection locked="0"/>
    </xf>
    <xf numFmtId="187" fontId="12" fillId="0" borderId="1" xfId="0" applyNumberFormat="1" applyFont="1" applyBorder="1">
      <alignment vertical="center"/>
    </xf>
    <xf numFmtId="189" fontId="12" fillId="0" borderId="1" xfId="0" applyNumberFormat="1" applyFont="1" applyBorder="1">
      <alignment vertical="center"/>
    </xf>
    <xf numFmtId="0" fontId="4" fillId="0" borderId="1" xfId="144" applyFont="1" applyFill="1" applyBorder="1" applyAlignment="1" applyProtection="1">
      <alignment vertical="center"/>
      <protection locked="0"/>
    </xf>
    <xf numFmtId="3" fontId="12" fillId="0" borderId="1" xfId="1" applyNumberFormat="1" applyFont="1" applyFill="1" applyBorder="1" applyAlignment="1">
      <alignment vertical="center"/>
    </xf>
    <xf numFmtId="0" fontId="4" fillId="0" borderId="1" xfId="66" applyFont="1" applyFill="1" applyBorder="1" applyAlignment="1" applyProtection="1">
      <alignment horizontal="left" vertical="center"/>
      <protection locked="0"/>
    </xf>
    <xf numFmtId="3" fontId="11" fillId="0" borderId="1" xfId="1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89" fontId="3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89" fontId="11" fillId="0" borderId="0" xfId="0" applyNumberFormat="1" applyFont="1">
      <alignment vertical="center"/>
    </xf>
    <xf numFmtId="189" fontId="11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87" fontId="12" fillId="0" borderId="1" xfId="0" applyNumberFormat="1" applyFont="1" applyFill="1" applyBorder="1" applyAlignment="1">
      <alignment horizontal="right" vertical="center"/>
    </xf>
    <xf numFmtId="18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187" fontId="11" fillId="0" borderId="1" xfId="0" applyNumberFormat="1" applyFont="1" applyFill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3" fontId="31" fillId="0" borderId="1" xfId="0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36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187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right" vertical="center"/>
    </xf>
    <xf numFmtId="0" fontId="2" fillId="0" borderId="0" xfId="139" applyFont="1" applyFill="1" applyAlignment="1">
      <alignment vertical="center"/>
    </xf>
    <xf numFmtId="0" fontId="2" fillId="0" borderId="0" xfId="139" applyFont="1" applyFill="1" applyAlignment="1">
      <alignment horizontal="left"/>
    </xf>
    <xf numFmtId="0" fontId="2" fillId="0" borderId="0" xfId="139" applyFont="1" applyFill="1" applyAlignment="1"/>
    <xf numFmtId="0" fontId="2" fillId="0" borderId="0" xfId="139" applyFont="1" applyFill="1" applyAlignment="1">
      <alignment horizontal="left" vertical="center"/>
    </xf>
    <xf numFmtId="0" fontId="37" fillId="0" borderId="0" xfId="139" applyFont="1" applyFill="1" applyAlignment="1">
      <alignment horizontal="center" vertical="center"/>
    </xf>
    <xf numFmtId="0" fontId="4" fillId="0" borderId="0" xfId="139" applyFont="1" applyFill="1" applyAlignment="1">
      <alignment vertical="center"/>
    </xf>
    <xf numFmtId="0" fontId="4" fillId="0" borderId="1" xfId="139" applyFont="1" applyFill="1" applyBorder="1" applyAlignment="1">
      <alignment horizontal="left" vertical="center"/>
    </xf>
    <xf numFmtId="0" fontId="4" fillId="0" borderId="1" xfId="139" applyFont="1" applyFill="1" applyBorder="1" applyAlignment="1">
      <alignment horizontal="center" vertical="center"/>
    </xf>
    <xf numFmtId="0" fontId="2" fillId="0" borderId="1" xfId="139" applyFont="1" applyFill="1" applyBorder="1" applyAlignment="1">
      <alignment horizontal="left" vertical="center"/>
    </xf>
    <xf numFmtId="0" fontId="2" fillId="0" borderId="1" xfId="139" applyFont="1" applyFill="1" applyBorder="1" applyAlignment="1">
      <alignment horizontal="center" vertical="center"/>
    </xf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3 4 3" xfId="50"/>
    <cellStyle name="常规 7 3" xfId="51"/>
    <cellStyle name="Currency_1995" xfId="52"/>
    <cellStyle name="常规 6" xfId="53"/>
    <cellStyle name="Comma [0] 2" xfId="54"/>
    <cellStyle name="常规 4 2 2 3" xfId="55"/>
    <cellStyle name="_ET_STYLE_NoName_00_" xfId="56"/>
    <cellStyle name="常规 5 2" xfId="57"/>
    <cellStyle name="Calc Currency (0)" xfId="58"/>
    <cellStyle name="百分比 4" xfId="59"/>
    <cellStyle name="百分比 5" xfId="60"/>
    <cellStyle name="Currency [0]" xfId="61"/>
    <cellStyle name="常规 8 3" xfId="62"/>
    <cellStyle name="常规 8 2" xfId="63"/>
    <cellStyle name="常规 2 2" xfId="64"/>
    <cellStyle name="Comma_1995" xfId="65"/>
    <cellStyle name="3232" xfId="66"/>
    <cellStyle name="常规 3 6" xfId="67"/>
    <cellStyle name="Comma [0]" xfId="68"/>
    <cellStyle name="comma zerodec" xfId="69"/>
    <cellStyle name="Currency1" xfId="70"/>
    <cellStyle name="Date" xfId="71"/>
    <cellStyle name="Dollar (zero dec)" xfId="72"/>
    <cellStyle name="Fixed" xfId="73"/>
    <cellStyle name="Header1" xfId="74"/>
    <cellStyle name="Header2" xfId="75"/>
    <cellStyle name="HEADING1" xfId="76"/>
    <cellStyle name="HEADING2" xfId="77"/>
    <cellStyle name="no dec" xfId="78"/>
    <cellStyle name="Norma,_laroux_4_营业在建 (2)_E21" xfId="79"/>
    <cellStyle name="Normal_#10-Headcount" xfId="80"/>
    <cellStyle name="常规 3 4" xfId="81"/>
    <cellStyle name="Percent_laroux" xfId="82"/>
    <cellStyle name="常规 2 6 4" xfId="83"/>
    <cellStyle name="RowLevel_1" xfId="84"/>
    <cellStyle name="Total" xfId="85"/>
    <cellStyle name="百分比 2" xfId="86"/>
    <cellStyle name="百分比 2 2" xfId="87"/>
    <cellStyle name="百分比 2 3" xfId="88"/>
    <cellStyle name="百分比 2 4" xfId="89"/>
    <cellStyle name="百分比 2 5" xfId="90"/>
    <cellStyle name="百分比 3" xfId="91"/>
    <cellStyle name="表标题" xfId="92"/>
    <cellStyle name="表标题 2" xfId="93"/>
    <cellStyle name="表标题 3" xfId="94"/>
    <cellStyle name="表标题 4" xfId="95"/>
    <cellStyle name="常规 10" xfId="96"/>
    <cellStyle name="常规 11" xfId="97"/>
    <cellStyle name="常规 12" xfId="98"/>
    <cellStyle name="常规 2" xfId="99"/>
    <cellStyle name="常规 2 2 2" xfId="100"/>
    <cellStyle name="常规 2 2 2 2" xfId="101"/>
    <cellStyle name="常规 2 2 3" xfId="102"/>
    <cellStyle name="常规 2 3" xfId="103"/>
    <cellStyle name="常规 2 3 2" xfId="104"/>
    <cellStyle name="常规 2 3 3" xfId="105"/>
    <cellStyle name="常规 2 3 4" xfId="106"/>
    <cellStyle name="常规 2 3 5" xfId="107"/>
    <cellStyle name="常规 2 4" xfId="108"/>
    <cellStyle name="常规 2 4 2" xfId="109"/>
    <cellStyle name="常规 2 4 3" xfId="110"/>
    <cellStyle name="常规 2 5" xfId="111"/>
    <cellStyle name="常规 2 6" xfId="112"/>
    <cellStyle name="常规 2 6 2" xfId="113"/>
    <cellStyle name="常规 2 6 3" xfId="114"/>
    <cellStyle name="常规 2 7" xfId="115"/>
    <cellStyle name="常规 3" xfId="116"/>
    <cellStyle name="常规 3 2" xfId="117"/>
    <cellStyle name="常规 3 2 2" xfId="118"/>
    <cellStyle name="常规 3 2 3" xfId="119"/>
    <cellStyle name="常规 3 2 4" xfId="120"/>
    <cellStyle name="常规 3 3" xfId="121"/>
    <cellStyle name="常规 3 4 2" xfId="122"/>
    <cellStyle name="常规 3 4 4" xfId="123"/>
    <cellStyle name="常规 3 5" xfId="124"/>
    <cellStyle name="常规 4" xfId="125"/>
    <cellStyle name="常规 4 2" xfId="126"/>
    <cellStyle name="常规 4 4" xfId="127"/>
    <cellStyle name="常规 4 2 2" xfId="128"/>
    <cellStyle name="常规 6 4" xfId="129"/>
    <cellStyle name="常规 4 2 2 2" xfId="130"/>
    <cellStyle name="常规 4 2 2 4" xfId="131"/>
    <cellStyle name="常规 4 3" xfId="132"/>
    <cellStyle name="常规 4 5" xfId="133"/>
    <cellStyle name="常规 4_2017" xfId="134"/>
    <cellStyle name="常规 5" xfId="135"/>
    <cellStyle name="常规 5 3" xfId="136"/>
    <cellStyle name="常规 6 2" xfId="137"/>
    <cellStyle name="常规 6 3" xfId="138"/>
    <cellStyle name="常规 7" xfId="139"/>
    <cellStyle name="常规 7 2" xfId="140"/>
    <cellStyle name="常规 8" xfId="141"/>
    <cellStyle name="常规 8 4" xfId="142"/>
    <cellStyle name="常规 9" xfId="143"/>
    <cellStyle name="常规_西安" xfId="144"/>
    <cellStyle name="归盒啦_95" xfId="145"/>
    <cellStyle name="霓付 [0]_95" xfId="146"/>
    <cellStyle name="霓付_95" xfId="147"/>
    <cellStyle name="烹拳 [0]_95" xfId="148"/>
    <cellStyle name="烹拳_95" xfId="149"/>
    <cellStyle name="普通_“三部” (2)" xfId="150"/>
    <cellStyle name="千分位[0]_BT (2)" xfId="151"/>
    <cellStyle name="千分位_97-917" xfId="152"/>
    <cellStyle name="千位[0]_（12.10） (2)" xfId="153"/>
    <cellStyle name="千位_（12.10） (2)" xfId="154"/>
    <cellStyle name="钎霖_4岿角利" xfId="155"/>
    <cellStyle name="数字" xfId="156"/>
    <cellStyle name="数字 2" xfId="157"/>
    <cellStyle name="数字 3" xfId="158"/>
    <cellStyle name="数字 4" xfId="159"/>
    <cellStyle name="未定义" xfId="160"/>
    <cellStyle name="小数" xfId="161"/>
    <cellStyle name="小数 2" xfId="162"/>
    <cellStyle name="小数 3" xfId="163"/>
    <cellStyle name="小数 4" xfId="164"/>
    <cellStyle name="样式 1" xfId="165"/>
    <cellStyle name="常规_2015年基金预算（长春市本级）" xfId="1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A1" sqref="A1"/>
    </sheetView>
  </sheetViews>
  <sheetFormatPr defaultColWidth="9" defaultRowHeight="14.2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25</v>
      </c>
    </row>
    <row r="6" spans="1:2">
      <c r="A6" t="s">
        <v>5</v>
      </c>
      <c r="B6">
        <v>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IB29"/>
  <sheetViews>
    <sheetView showZeros="0" topLeftCell="A10" workbookViewId="0">
      <selection activeCell="A2" sqref="A2:F2"/>
    </sheetView>
  </sheetViews>
  <sheetFormatPr defaultColWidth="6.7" defaultRowHeight="14.25"/>
  <cols>
    <col min="1" max="1" width="23.6" customWidth="1"/>
    <col min="2" max="4" width="11.1" customWidth="1"/>
    <col min="5" max="6" width="11.2" customWidth="1"/>
  </cols>
  <sheetData>
    <row r="1" ht="24.9" customHeight="1" spans="1:6">
      <c r="A1" s="18" t="s">
        <v>375</v>
      </c>
      <c r="B1" s="18"/>
      <c r="C1" s="18"/>
      <c r="D1" s="18"/>
      <c r="E1" s="18"/>
      <c r="F1" s="18"/>
    </row>
    <row r="2" s="83" customFormat="1" ht="24.9" customHeight="1" spans="1:236">
      <c r="A2" s="20" t="s">
        <v>24</v>
      </c>
      <c r="B2" s="20"/>
      <c r="C2" s="20"/>
      <c r="D2" s="20"/>
      <c r="E2" s="20"/>
      <c r="F2" s="20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</row>
    <row r="3" s="84" customFormat="1" ht="24.9" customHeight="1" spans="1:236">
      <c r="A3" s="5" t="s">
        <v>50</v>
      </c>
      <c r="B3" s="5"/>
      <c r="C3" s="5"/>
      <c r="D3" s="5"/>
      <c r="E3" s="5"/>
      <c r="F3" s="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</row>
    <row r="4" s="85" customFormat="1" ht="43.5" customHeight="1" spans="1:236">
      <c r="A4" s="6" t="s">
        <v>376</v>
      </c>
      <c r="B4" s="27" t="s">
        <v>52</v>
      </c>
      <c r="C4" s="27" t="s">
        <v>377</v>
      </c>
      <c r="D4" s="27" t="s">
        <v>54</v>
      </c>
      <c r="E4" s="27" t="s">
        <v>55</v>
      </c>
      <c r="F4" s="6" t="s">
        <v>56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92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</row>
    <row r="5" s="86" customFormat="1" ht="24" customHeight="1" spans="1:6">
      <c r="A5" s="28" t="s">
        <v>378</v>
      </c>
      <c r="B5" s="28"/>
      <c r="C5" s="88"/>
      <c r="D5" s="88"/>
      <c r="E5" s="89"/>
      <c r="F5" s="10"/>
    </row>
    <row r="6" s="14" customFormat="1" ht="24" customHeight="1" spans="1:6">
      <c r="A6" s="28" t="s">
        <v>378</v>
      </c>
      <c r="B6" s="28"/>
      <c r="C6" s="88"/>
      <c r="D6" s="88"/>
      <c r="E6" s="89"/>
      <c r="F6" s="90"/>
    </row>
    <row r="7" s="14" customFormat="1" ht="24" customHeight="1" spans="1:6">
      <c r="A7" s="28" t="s">
        <v>378</v>
      </c>
      <c r="B7" s="28"/>
      <c r="C7" s="88"/>
      <c r="D7" s="88"/>
      <c r="E7" s="89"/>
      <c r="F7" s="90"/>
    </row>
    <row r="8" s="14" customFormat="1" ht="24" customHeight="1" spans="1:6">
      <c r="A8" s="30" t="s">
        <v>371</v>
      </c>
      <c r="B8" s="30"/>
      <c r="C8" s="90"/>
      <c r="D8" s="90"/>
      <c r="E8" s="90"/>
      <c r="F8" s="90"/>
    </row>
    <row r="9" s="14" customFormat="1" ht="24" customHeight="1" spans="1:6">
      <c r="A9" s="30"/>
      <c r="B9" s="30"/>
      <c r="C9" s="90"/>
      <c r="D9" s="90"/>
      <c r="E9" s="90"/>
      <c r="F9" s="90"/>
    </row>
    <row r="10" s="14" customFormat="1" ht="24" customHeight="1" spans="1:6">
      <c r="A10" s="30"/>
      <c r="B10" s="30"/>
      <c r="C10" s="90"/>
      <c r="D10" s="90"/>
      <c r="E10" s="90"/>
      <c r="F10" s="90"/>
    </row>
    <row r="11" s="14" customFormat="1" ht="24" customHeight="1" spans="1:6">
      <c r="A11" s="30"/>
      <c r="B11" s="30"/>
      <c r="C11" s="90"/>
      <c r="D11" s="90"/>
      <c r="E11" s="90"/>
      <c r="F11" s="90"/>
    </row>
    <row r="12" s="14" customFormat="1" ht="24" customHeight="1" spans="1:6">
      <c r="A12" s="30"/>
      <c r="B12" s="30"/>
      <c r="C12" s="90"/>
      <c r="D12" s="90"/>
      <c r="E12" s="90"/>
      <c r="F12" s="90"/>
    </row>
    <row r="13" s="14" customFormat="1" ht="24" customHeight="1" spans="1:6">
      <c r="A13" s="30"/>
      <c r="B13" s="30"/>
      <c r="C13" s="90"/>
      <c r="D13" s="90"/>
      <c r="E13" s="90"/>
      <c r="F13" s="90"/>
    </row>
    <row r="14" s="14" customFormat="1" ht="24" customHeight="1" spans="1:6">
      <c r="A14" s="30"/>
      <c r="B14" s="30"/>
      <c r="C14" s="90"/>
      <c r="D14" s="90"/>
      <c r="E14" s="90"/>
      <c r="F14" s="90"/>
    </row>
    <row r="15" s="14" customFormat="1" ht="24" customHeight="1" spans="1:6">
      <c r="A15" s="30"/>
      <c r="B15" s="30"/>
      <c r="C15" s="90"/>
      <c r="D15" s="90"/>
      <c r="E15" s="90"/>
      <c r="F15" s="90"/>
    </row>
    <row r="16" s="14" customFormat="1" ht="24" customHeight="1" spans="1:6">
      <c r="A16" s="30"/>
      <c r="B16" s="30"/>
      <c r="C16" s="90"/>
      <c r="D16" s="90"/>
      <c r="E16" s="90"/>
      <c r="F16" s="90"/>
    </row>
    <row r="17" s="14" customFormat="1" ht="24" customHeight="1" spans="1:6">
      <c r="A17" s="30"/>
      <c r="B17" s="30"/>
      <c r="C17" s="90"/>
      <c r="D17" s="90"/>
      <c r="E17" s="90"/>
      <c r="F17" s="90"/>
    </row>
    <row r="18" s="14" customFormat="1" ht="24" customHeight="1" spans="1:6">
      <c r="A18" s="30"/>
      <c r="B18" s="30"/>
      <c r="C18" s="90"/>
      <c r="D18" s="90"/>
      <c r="E18" s="90"/>
      <c r="F18" s="90"/>
    </row>
    <row r="19" s="14" customFormat="1" ht="24" customHeight="1" spans="1:6">
      <c r="A19" s="30"/>
      <c r="B19" s="30"/>
      <c r="C19" s="90"/>
      <c r="D19" s="90"/>
      <c r="E19" s="90"/>
      <c r="F19" s="90"/>
    </row>
    <row r="20" s="14" customFormat="1" ht="24" customHeight="1" spans="1:6">
      <c r="A20" s="30"/>
      <c r="B20" s="30"/>
      <c r="C20" s="90"/>
      <c r="D20" s="90"/>
      <c r="E20" s="90"/>
      <c r="F20" s="90"/>
    </row>
    <row r="21" s="14" customFormat="1" ht="24" customHeight="1" spans="1:6">
      <c r="A21" s="30"/>
      <c r="B21" s="30"/>
      <c r="C21" s="90"/>
      <c r="D21" s="90"/>
      <c r="E21" s="90"/>
      <c r="F21" s="90"/>
    </row>
    <row r="22" s="14" customFormat="1" ht="24" customHeight="1" spans="1:6">
      <c r="A22" s="30"/>
      <c r="B22" s="30"/>
      <c r="C22" s="90"/>
      <c r="D22" s="90"/>
      <c r="E22" s="90"/>
      <c r="F22" s="90"/>
    </row>
    <row r="23" s="14" customFormat="1" ht="24" customHeight="1" spans="1:6">
      <c r="A23" s="30"/>
      <c r="B23" s="30"/>
      <c r="C23" s="90"/>
      <c r="D23" s="90"/>
      <c r="E23" s="90"/>
      <c r="F23" s="90"/>
    </row>
    <row r="24" s="14" customFormat="1" ht="24" customHeight="1" spans="1:6">
      <c r="A24" s="30"/>
      <c r="B24" s="30"/>
      <c r="C24" s="90"/>
      <c r="D24" s="90"/>
      <c r="E24" s="90"/>
      <c r="F24" s="90"/>
    </row>
    <row r="25" s="14" customFormat="1" ht="24" customHeight="1" spans="1:6">
      <c r="A25" s="30"/>
      <c r="B25" s="30"/>
      <c r="C25" s="90"/>
      <c r="D25" s="90"/>
      <c r="E25" s="90"/>
      <c r="F25" s="90"/>
    </row>
    <row r="26" s="14" customFormat="1" ht="24" customHeight="1" spans="1:6">
      <c r="A26" s="30"/>
      <c r="B26" s="30"/>
      <c r="C26" s="90"/>
      <c r="D26" s="90"/>
      <c r="E26" s="90"/>
      <c r="F26" s="90"/>
    </row>
    <row r="27" s="85" customFormat="1" ht="24" customHeight="1" spans="1:236">
      <c r="A27" s="6" t="s">
        <v>374</v>
      </c>
      <c r="B27" s="6"/>
      <c r="C27" s="91"/>
      <c r="D27" s="91"/>
      <c r="E27" s="91"/>
      <c r="F27" s="10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92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</row>
    <row r="28" ht="24.75" customHeight="1"/>
    <row r="29" ht="24.75" customHeight="1"/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B14"/>
  <sheetViews>
    <sheetView workbookViewId="0">
      <selection activeCell="E17" sqref="E17"/>
    </sheetView>
  </sheetViews>
  <sheetFormatPr defaultColWidth="9" defaultRowHeight="14.25" outlineLevelCol="1"/>
  <cols>
    <col min="1" max="1" width="49.4" customWidth="1"/>
    <col min="2" max="2" width="25.6" customWidth="1"/>
  </cols>
  <sheetData>
    <row r="1" ht="24.9" customHeight="1" spans="1:2">
      <c r="A1" s="18" t="s">
        <v>379</v>
      </c>
      <c r="B1" s="18"/>
    </row>
    <row r="2" s="2" customFormat="1" ht="24.9" customHeight="1" spans="1:2">
      <c r="A2" s="20" t="s">
        <v>380</v>
      </c>
      <c r="B2" s="20"/>
    </row>
    <row r="3" ht="24.9" customHeight="1" spans="1:2">
      <c r="A3" s="5" t="s">
        <v>50</v>
      </c>
      <c r="B3" s="5"/>
    </row>
    <row r="4" ht="24.9" customHeight="1" spans="1:2">
      <c r="A4" s="80" t="s">
        <v>381</v>
      </c>
      <c r="B4" s="80" t="s">
        <v>382</v>
      </c>
    </row>
    <row r="5" ht="24.9" customHeight="1" spans="1:2">
      <c r="A5" s="81" t="s">
        <v>383</v>
      </c>
      <c r="B5" s="82">
        <v>179432</v>
      </c>
    </row>
    <row r="6" ht="24.9" customHeight="1" spans="1:2">
      <c r="A6" s="81" t="s">
        <v>384</v>
      </c>
      <c r="B6" s="82">
        <v>185432</v>
      </c>
    </row>
    <row r="7" ht="24.9" customHeight="1" spans="1:2">
      <c r="A7" s="81" t="s">
        <v>385</v>
      </c>
      <c r="B7" s="82">
        <v>6000</v>
      </c>
    </row>
    <row r="8" ht="24.9" customHeight="1" spans="1:2">
      <c r="A8" s="81" t="s">
        <v>386</v>
      </c>
      <c r="B8" s="82"/>
    </row>
    <row r="9" ht="24.9" customHeight="1" spans="1:2">
      <c r="A9" s="81" t="s">
        <v>387</v>
      </c>
      <c r="B9" s="82"/>
    </row>
    <row r="10" ht="24.9" customHeight="1" spans="1:2">
      <c r="A10" s="81" t="s">
        <v>388</v>
      </c>
      <c r="B10" s="82">
        <v>0</v>
      </c>
    </row>
    <row r="11" ht="24.9" customHeight="1" spans="1:2">
      <c r="A11" s="81" t="s">
        <v>389</v>
      </c>
      <c r="B11" s="82"/>
    </row>
    <row r="12" ht="24.9" customHeight="1" spans="1:2">
      <c r="A12" s="81" t="s">
        <v>390</v>
      </c>
      <c r="B12" s="82">
        <v>185432</v>
      </c>
    </row>
    <row r="13" ht="24.9" customHeight="1" spans="1:2">
      <c r="A13" s="9"/>
      <c r="B13" s="82"/>
    </row>
    <row r="14" ht="24.9" customHeight="1"/>
  </sheetData>
  <mergeCells count="3">
    <mergeCell ref="A1:B1"/>
    <mergeCell ref="A2:B2"/>
    <mergeCell ref="A3:B3"/>
  </mergeCells>
  <printOptions horizontalCentered="1" verticalCentered="1"/>
  <pageMargins left="0.699305555555556" right="0.699305555555556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Zeros="0" view="pageBreakPreview" zoomScaleNormal="100" topLeftCell="A7" workbookViewId="0">
      <selection activeCell="D12" sqref="D12"/>
    </sheetView>
  </sheetViews>
  <sheetFormatPr defaultColWidth="9" defaultRowHeight="14.25" outlineLevelCol="6"/>
  <cols>
    <col min="1" max="1" width="38.625" style="35" customWidth="1"/>
    <col min="2" max="2" width="11.375" style="35" customWidth="1"/>
    <col min="3" max="4" width="12.875" style="35" customWidth="1"/>
    <col min="5" max="5" width="12.125" style="66" customWidth="1"/>
    <col min="6" max="6" width="14.625" style="66" customWidth="1"/>
    <col min="7" max="7" width="12.875" style="35" customWidth="1"/>
    <col min="8" max="32" width="9" style="35"/>
    <col min="33" max="16384" width="38.75" style="35"/>
  </cols>
  <sheetData>
    <row r="1" s="35" customFormat="1" ht="24.9" customHeight="1" spans="1:6">
      <c r="A1" s="3" t="s">
        <v>391</v>
      </c>
      <c r="B1" s="3"/>
      <c r="C1" s="3"/>
      <c r="D1" s="3"/>
      <c r="E1" s="58"/>
      <c r="F1" s="58"/>
    </row>
    <row r="2" s="36" customFormat="1" ht="29.25" customHeight="1" spans="1:6">
      <c r="A2" s="41" t="s">
        <v>28</v>
      </c>
      <c r="B2" s="41"/>
      <c r="C2" s="41"/>
      <c r="D2" s="41"/>
      <c r="E2" s="42"/>
      <c r="F2" s="42"/>
    </row>
    <row r="3" s="35" customFormat="1" ht="24.9" customHeight="1" spans="1:6">
      <c r="A3" s="5" t="s">
        <v>50</v>
      </c>
      <c r="B3" s="5"/>
      <c r="C3" s="5"/>
      <c r="D3" s="5"/>
      <c r="E3" s="44"/>
      <c r="F3" s="44"/>
    </row>
    <row r="4" s="65" customFormat="1" ht="45.75" customHeight="1" spans="1:7">
      <c r="A4" s="6" t="s">
        <v>333</v>
      </c>
      <c r="B4" s="6" t="s">
        <v>52</v>
      </c>
      <c r="C4" s="6" t="s">
        <v>53</v>
      </c>
      <c r="D4" s="6" t="s">
        <v>54</v>
      </c>
      <c r="E4" s="67" t="s">
        <v>55</v>
      </c>
      <c r="F4" s="67" t="s">
        <v>56</v>
      </c>
      <c r="G4" s="46" t="s">
        <v>57</v>
      </c>
    </row>
    <row r="5" s="35" customFormat="1" ht="35" customHeight="1" spans="1:7">
      <c r="A5" s="68" t="s">
        <v>392</v>
      </c>
      <c r="B5" s="69"/>
      <c r="C5" s="70"/>
      <c r="D5" s="71"/>
      <c r="E5" s="72"/>
      <c r="F5" s="73"/>
      <c r="G5" s="71"/>
    </row>
    <row r="6" s="35" customFormat="1" ht="35" customHeight="1" spans="1:7">
      <c r="A6" s="68" t="s">
        <v>393</v>
      </c>
      <c r="B6" s="69"/>
      <c r="C6" s="70"/>
      <c r="D6" s="71"/>
      <c r="E6" s="72"/>
      <c r="F6" s="73"/>
      <c r="G6" s="71"/>
    </row>
    <row r="7" s="35" customFormat="1" ht="35" customHeight="1" spans="1:7">
      <c r="A7" s="68" t="s">
        <v>394</v>
      </c>
      <c r="B7" s="69"/>
      <c r="C7" s="70"/>
      <c r="D7" s="71"/>
      <c r="E7" s="72"/>
      <c r="F7" s="73"/>
      <c r="G7" s="71"/>
    </row>
    <row r="8" s="35" customFormat="1" ht="35" customHeight="1" spans="1:7">
      <c r="A8" s="68" t="s">
        <v>395</v>
      </c>
      <c r="B8" s="69"/>
      <c r="C8" s="74"/>
      <c r="D8" s="71"/>
      <c r="E8" s="72"/>
      <c r="F8" s="73"/>
      <c r="G8" s="71"/>
    </row>
    <row r="9" s="35" customFormat="1" ht="35" customHeight="1" spans="1:7">
      <c r="A9" s="68" t="s">
        <v>396</v>
      </c>
      <c r="B9" s="69">
        <v>5000</v>
      </c>
      <c r="C9" s="70">
        <v>6000</v>
      </c>
      <c r="D9" s="70">
        <v>6159</v>
      </c>
      <c r="E9" s="73">
        <f>D9/C9</f>
        <v>1.0265</v>
      </c>
      <c r="F9" s="71">
        <f>(D9-G9)/G9</f>
        <v>0.613570867173173</v>
      </c>
      <c r="G9" s="70">
        <v>3817</v>
      </c>
    </row>
    <row r="10" s="35" customFormat="1" ht="35" customHeight="1" spans="1:7">
      <c r="A10" s="68" t="s">
        <v>397</v>
      </c>
      <c r="B10" s="69"/>
      <c r="C10" s="70"/>
      <c r="D10" s="75"/>
      <c r="E10" s="73"/>
      <c r="F10" s="71"/>
      <c r="G10" s="75"/>
    </row>
    <row r="11" s="35" customFormat="1" ht="35" customHeight="1" spans="1:7">
      <c r="A11" s="68" t="s">
        <v>398</v>
      </c>
      <c r="B11" s="69">
        <v>14861</v>
      </c>
      <c r="C11" s="70">
        <v>15417</v>
      </c>
      <c r="D11" s="70">
        <v>15410</v>
      </c>
      <c r="E11" s="73">
        <f t="shared" ref="E10:E18" si="0">D11/C11</f>
        <v>0.999545955763119</v>
      </c>
      <c r="F11" s="71">
        <f t="shared" ref="F10:F18" si="1">(D11-G11)/G11</f>
        <v>0.298449612403101</v>
      </c>
      <c r="G11" s="70">
        <v>11868</v>
      </c>
    </row>
    <row r="12" s="35" customFormat="1" ht="35" customHeight="1" spans="1:7">
      <c r="A12" s="52" t="s">
        <v>73</v>
      </c>
      <c r="B12" s="57">
        <f t="shared" ref="B12:G12" si="2">SUM(B5:B11)</f>
        <v>19861</v>
      </c>
      <c r="C12" s="57">
        <f t="shared" si="2"/>
        <v>21417</v>
      </c>
      <c r="D12" s="57">
        <f t="shared" si="2"/>
        <v>21569</v>
      </c>
      <c r="E12" s="76">
        <f t="shared" si="0"/>
        <v>1.00709716580287</v>
      </c>
      <c r="F12" s="77">
        <f t="shared" si="1"/>
        <v>0.37513547975773</v>
      </c>
      <c r="G12" s="57">
        <f>SUM(G5:G11)</f>
        <v>15685</v>
      </c>
    </row>
    <row r="13" s="35" customFormat="1" ht="35" customHeight="1" spans="1:7">
      <c r="A13" s="78" t="s">
        <v>74</v>
      </c>
      <c r="B13" s="57">
        <f t="shared" ref="B13:G13" si="3">SUM(B14:B17)</f>
        <v>14387</v>
      </c>
      <c r="C13" s="57">
        <f t="shared" si="3"/>
        <v>186087</v>
      </c>
      <c r="D13" s="57">
        <f t="shared" si="3"/>
        <v>231749</v>
      </c>
      <c r="E13" s="76">
        <f t="shared" si="0"/>
        <v>1.24537984921032</v>
      </c>
      <c r="F13" s="77">
        <f t="shared" si="1"/>
        <v>0.956232537331071</v>
      </c>
      <c r="G13" s="57">
        <f>SUM(G14:G17)</f>
        <v>118467</v>
      </c>
    </row>
    <row r="14" s="35" customFormat="1" ht="35" customHeight="1" spans="1:7">
      <c r="A14" s="68" t="s">
        <v>399</v>
      </c>
      <c r="B14" s="70">
        <v>300</v>
      </c>
      <c r="C14" s="70">
        <v>16800</v>
      </c>
      <c r="D14" s="70">
        <v>17021</v>
      </c>
      <c r="E14" s="73">
        <f t="shared" si="0"/>
        <v>1.01315476190476</v>
      </c>
      <c r="F14" s="71">
        <f t="shared" si="1"/>
        <v>52.8639240506329</v>
      </c>
      <c r="G14" s="70">
        <v>316</v>
      </c>
    </row>
    <row r="15" s="35" customFormat="1" ht="35" customHeight="1" spans="1:7">
      <c r="A15" s="68" t="s">
        <v>76</v>
      </c>
      <c r="B15" s="70">
        <v>11622</v>
      </c>
      <c r="C15" s="70">
        <v>11622</v>
      </c>
      <c r="D15" s="70">
        <v>11663</v>
      </c>
      <c r="E15" s="73">
        <f t="shared" si="0"/>
        <v>1.0035277921184</v>
      </c>
      <c r="F15" s="71">
        <f t="shared" si="1"/>
        <v>0.0122374587745183</v>
      </c>
      <c r="G15" s="70">
        <v>11522</v>
      </c>
    </row>
    <row r="16" s="35" customFormat="1" ht="35" customHeight="1" spans="1:7">
      <c r="A16" s="68" t="s">
        <v>78</v>
      </c>
      <c r="B16" s="70"/>
      <c r="C16" s="70">
        <v>155200</v>
      </c>
      <c r="D16" s="70">
        <v>200600</v>
      </c>
      <c r="E16" s="73">
        <f t="shared" si="0"/>
        <v>1.29252577319588</v>
      </c>
      <c r="F16" s="71">
        <f t="shared" si="1"/>
        <v>0.886827946875353</v>
      </c>
      <c r="G16" s="70">
        <v>106316</v>
      </c>
    </row>
    <row r="17" s="35" customFormat="1" ht="35" customHeight="1" spans="1:7">
      <c r="A17" s="68" t="s">
        <v>79</v>
      </c>
      <c r="B17" s="70">
        <v>2465</v>
      </c>
      <c r="C17" s="70">
        <v>2465</v>
      </c>
      <c r="D17" s="70">
        <v>2465</v>
      </c>
      <c r="E17" s="73">
        <f t="shared" si="0"/>
        <v>1</v>
      </c>
      <c r="F17" s="71">
        <f t="shared" si="1"/>
        <v>6.87539936102236</v>
      </c>
      <c r="G17" s="70">
        <v>313</v>
      </c>
    </row>
    <row r="18" s="35" customFormat="1" ht="35" customHeight="1" spans="1:7">
      <c r="A18" s="79" t="s">
        <v>80</v>
      </c>
      <c r="B18" s="57">
        <f t="shared" ref="B18:G18" si="4">B12+B13</f>
        <v>34248</v>
      </c>
      <c r="C18" s="57">
        <f t="shared" si="4"/>
        <v>207504</v>
      </c>
      <c r="D18" s="57">
        <f t="shared" si="4"/>
        <v>253318</v>
      </c>
      <c r="E18" s="76">
        <f t="shared" si="0"/>
        <v>1.22078610532809</v>
      </c>
      <c r="F18" s="77">
        <f t="shared" si="1"/>
        <v>0.888290893911384</v>
      </c>
      <c r="G18" s="57">
        <f>G12+G13</f>
        <v>134152</v>
      </c>
    </row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73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Zeros="0" view="pageBreakPreview" zoomScaleNormal="100" workbookViewId="0">
      <selection activeCell="K13" sqref="K13"/>
    </sheetView>
  </sheetViews>
  <sheetFormatPr defaultColWidth="9" defaultRowHeight="14.25" outlineLevelCol="6"/>
  <cols>
    <col min="1" max="1" width="38.75" customWidth="1"/>
    <col min="2" max="2" width="12.375" customWidth="1"/>
    <col min="3" max="3" width="12.875" customWidth="1"/>
    <col min="4" max="4" width="12.625" customWidth="1"/>
    <col min="5" max="5" width="10" style="37" customWidth="1"/>
    <col min="6" max="6" width="10.125" style="37" customWidth="1"/>
    <col min="7" max="7" width="12.875" hidden="1" customWidth="1"/>
  </cols>
  <sheetData>
    <row r="1" s="1" customFormat="1" ht="24.9" customHeight="1" spans="1:6">
      <c r="A1" s="3" t="s">
        <v>400</v>
      </c>
      <c r="B1" s="3"/>
      <c r="C1" s="3"/>
      <c r="D1" s="3"/>
      <c r="E1" s="58"/>
      <c r="F1" s="59"/>
    </row>
    <row r="2" s="36" customFormat="1" ht="24.9" customHeight="1" spans="1:6">
      <c r="A2" s="41" t="s">
        <v>31</v>
      </c>
      <c r="B2" s="41"/>
      <c r="C2" s="41"/>
      <c r="D2" s="41"/>
      <c r="E2" s="42"/>
      <c r="F2" s="42"/>
    </row>
    <row r="3" s="35" customFormat="1" ht="24.9" customHeight="1" spans="1:6">
      <c r="A3" s="60"/>
      <c r="B3" s="60"/>
      <c r="C3" s="60"/>
      <c r="D3" s="60"/>
      <c r="E3" s="61"/>
      <c r="F3" s="61" t="s">
        <v>50</v>
      </c>
    </row>
    <row r="4" ht="35.25" customHeight="1" spans="1:7">
      <c r="A4" s="6" t="s">
        <v>381</v>
      </c>
      <c r="B4" s="27" t="s">
        <v>52</v>
      </c>
      <c r="C4" s="27" t="s">
        <v>53</v>
      </c>
      <c r="D4" s="27" t="s">
        <v>54</v>
      </c>
      <c r="E4" s="45" t="s">
        <v>55</v>
      </c>
      <c r="F4" s="45" t="s">
        <v>56</v>
      </c>
      <c r="G4" s="46" t="s">
        <v>57</v>
      </c>
    </row>
    <row r="5" ht="35" customHeight="1" spans="1:7">
      <c r="A5" s="62" t="s">
        <v>401</v>
      </c>
      <c r="B5" s="48">
        <v>170</v>
      </c>
      <c r="C5" s="48">
        <v>210</v>
      </c>
      <c r="D5" s="48">
        <v>157</v>
      </c>
      <c r="E5" s="49">
        <f>D5/C5</f>
        <v>0.747619047619048</v>
      </c>
      <c r="F5" s="49">
        <f>(D5-G5)/G5</f>
        <v>2.925</v>
      </c>
      <c r="G5" s="48">
        <v>40</v>
      </c>
    </row>
    <row r="6" ht="35" customHeight="1" spans="1:7">
      <c r="A6" s="62" t="s">
        <v>402</v>
      </c>
      <c r="B6" s="48">
        <v>0</v>
      </c>
      <c r="C6" s="48">
        <v>20</v>
      </c>
      <c r="D6" s="48">
        <v>19</v>
      </c>
      <c r="E6" s="49">
        <f t="shared" ref="E6:E18" si="0">D6/C6</f>
        <v>0.95</v>
      </c>
      <c r="F6" s="49">
        <f t="shared" ref="F6:F18" si="1">(D6-G6)/G6</f>
        <v>-0.05</v>
      </c>
      <c r="G6" s="48">
        <v>20</v>
      </c>
    </row>
    <row r="7" ht="35" customHeight="1" spans="1:7">
      <c r="A7" s="62" t="s">
        <v>403</v>
      </c>
      <c r="B7" s="48">
        <v>3000</v>
      </c>
      <c r="C7" s="48">
        <v>3600</v>
      </c>
      <c r="D7" s="48">
        <v>9154</v>
      </c>
      <c r="E7" s="49">
        <f t="shared" si="0"/>
        <v>2.54277777777778</v>
      </c>
      <c r="F7" s="49">
        <f t="shared" si="1"/>
        <v>1.76388888888889</v>
      </c>
      <c r="G7" s="48">
        <v>3312</v>
      </c>
    </row>
    <row r="8" ht="35" customHeight="1" spans="1:7">
      <c r="A8" s="62" t="s">
        <v>404</v>
      </c>
      <c r="B8" s="48">
        <v>2383</v>
      </c>
      <c r="C8" s="48">
        <v>40135</v>
      </c>
      <c r="D8" s="48">
        <v>58746</v>
      </c>
      <c r="E8" s="49">
        <f t="shared" si="0"/>
        <v>1.46370997882148</v>
      </c>
      <c r="F8" s="49">
        <f t="shared" si="1"/>
        <v>-0.437164071856287</v>
      </c>
      <c r="G8" s="48">
        <v>104375</v>
      </c>
    </row>
    <row r="9" ht="35" customHeight="1" spans="1:7">
      <c r="A9" s="62" t="s">
        <v>405</v>
      </c>
      <c r="B9" s="48">
        <v>26433</v>
      </c>
      <c r="C9" s="48">
        <v>26898</v>
      </c>
      <c r="D9" s="48">
        <v>26897</v>
      </c>
      <c r="E9" s="49">
        <f t="shared" si="0"/>
        <v>0.999962822514685</v>
      </c>
      <c r="F9" s="49">
        <f t="shared" si="1"/>
        <v>0.153882453882454</v>
      </c>
      <c r="G9" s="48">
        <v>23310</v>
      </c>
    </row>
    <row r="10" ht="35" customHeight="1" spans="1:7">
      <c r="A10" s="62" t="s">
        <v>406</v>
      </c>
      <c r="B10" s="48">
        <v>50</v>
      </c>
      <c r="C10" s="48">
        <v>141</v>
      </c>
      <c r="D10" s="48">
        <v>176</v>
      </c>
      <c r="E10" s="49">
        <f t="shared" si="0"/>
        <v>1.24822695035461</v>
      </c>
      <c r="F10" s="49">
        <f t="shared" si="1"/>
        <v>1.2</v>
      </c>
      <c r="G10" s="48">
        <v>80</v>
      </c>
    </row>
    <row r="11" ht="35" customHeight="1" spans="1:7">
      <c r="A11" s="62" t="s">
        <v>407</v>
      </c>
      <c r="B11" s="48"/>
      <c r="C11" s="48"/>
      <c r="D11" s="48"/>
      <c r="E11" s="49"/>
      <c r="F11" s="49"/>
      <c r="G11" s="48"/>
    </row>
    <row r="12" ht="35" customHeight="1" spans="1:7">
      <c r="A12" s="51" t="s">
        <v>408</v>
      </c>
      <c r="B12" s="52">
        <f>B5+B6+B7+B8+B9+B10+B11</f>
        <v>32036</v>
      </c>
      <c r="C12" s="52">
        <f>C5+C6+C7+C8+C9+C10+C11</f>
        <v>71004</v>
      </c>
      <c r="D12" s="52">
        <f>D5+D6+D7+D8+D9+D10+D11</f>
        <v>95149</v>
      </c>
      <c r="E12" s="53">
        <f t="shared" si="0"/>
        <v>1.34005126471748</v>
      </c>
      <c r="F12" s="53">
        <f t="shared" si="1"/>
        <v>-0.274430557356047</v>
      </c>
      <c r="G12" s="52">
        <v>131137</v>
      </c>
    </row>
    <row r="13" ht="35" customHeight="1" spans="1:7">
      <c r="A13" s="63" t="s">
        <v>105</v>
      </c>
      <c r="B13" s="52">
        <f>SUM(B14:B17)</f>
        <v>2192</v>
      </c>
      <c r="C13" s="52">
        <f>SUM(C14:C17)</f>
        <v>130520</v>
      </c>
      <c r="D13" s="52">
        <f>SUM(D14:D17)</f>
        <v>158169</v>
      </c>
      <c r="E13" s="53">
        <f t="shared" si="0"/>
        <v>1.21183726631934</v>
      </c>
      <c r="F13" s="53">
        <f t="shared" si="1"/>
        <v>51.4606965174129</v>
      </c>
      <c r="G13" s="52">
        <f>SUM(G14:G17)</f>
        <v>3015</v>
      </c>
    </row>
    <row r="14" ht="35" customHeight="1" spans="1:7">
      <c r="A14" s="62" t="s">
        <v>409</v>
      </c>
      <c r="B14" s="48">
        <v>2000</v>
      </c>
      <c r="C14" s="48">
        <v>2400</v>
      </c>
      <c r="D14" s="48">
        <v>2005</v>
      </c>
      <c r="E14" s="49">
        <f t="shared" si="0"/>
        <v>0.835416666666667</v>
      </c>
      <c r="F14" s="49">
        <f t="shared" si="1"/>
        <v>2.64545454545455</v>
      </c>
      <c r="G14" s="48">
        <v>550</v>
      </c>
    </row>
    <row r="15" ht="35" customHeight="1" spans="1:7">
      <c r="A15" s="62" t="s">
        <v>410</v>
      </c>
      <c r="B15" s="48"/>
      <c r="C15" s="48"/>
      <c r="D15" s="48"/>
      <c r="E15" s="49"/>
      <c r="F15" s="49"/>
      <c r="G15" s="48"/>
    </row>
    <row r="16" ht="35" customHeight="1" spans="1:7">
      <c r="A16" s="62" t="s">
        <v>411</v>
      </c>
      <c r="B16" s="48"/>
      <c r="C16" s="48">
        <v>115300</v>
      </c>
      <c r="D16" s="48">
        <v>141975</v>
      </c>
      <c r="E16" s="49"/>
      <c r="F16" s="49"/>
      <c r="G16" s="48"/>
    </row>
    <row r="17" ht="35" customHeight="1" spans="1:7">
      <c r="A17" s="62" t="s">
        <v>109</v>
      </c>
      <c r="B17" s="48">
        <v>192</v>
      </c>
      <c r="C17" s="48">
        <v>12820</v>
      </c>
      <c r="D17" s="48">
        <v>14189</v>
      </c>
      <c r="E17" s="49">
        <f t="shared" si="0"/>
        <v>1.10678627145086</v>
      </c>
      <c r="F17" s="49">
        <f t="shared" si="1"/>
        <v>4.75618661257607</v>
      </c>
      <c r="G17" s="48">
        <v>2465</v>
      </c>
    </row>
    <row r="18" ht="35" customHeight="1" spans="1:7">
      <c r="A18" s="64" t="s">
        <v>412</v>
      </c>
      <c r="B18" s="57">
        <f t="shared" ref="B18:G18" si="2">B12+B13</f>
        <v>34228</v>
      </c>
      <c r="C18" s="57">
        <f t="shared" si="2"/>
        <v>201524</v>
      </c>
      <c r="D18" s="57">
        <f t="shared" si="2"/>
        <v>253318</v>
      </c>
      <c r="E18" s="53">
        <f t="shared" si="0"/>
        <v>1.25701157182271</v>
      </c>
      <c r="F18" s="53">
        <f t="shared" si="1"/>
        <v>0.888290893911384</v>
      </c>
      <c r="G18" s="57">
        <f>G12+G13</f>
        <v>134152</v>
      </c>
    </row>
    <row r="19" customFormat="1" ht="24.9" customHeight="1" spans="5:6">
      <c r="E19" s="37"/>
      <c r="F19" s="37"/>
    </row>
    <row r="20" customFormat="1" ht="24.9" customHeight="1" spans="5:6">
      <c r="E20" s="37"/>
      <c r="F20" s="37"/>
    </row>
    <row r="21" customFormat="1" ht="24.9" customHeight="1" spans="5:6">
      <c r="E21" s="37"/>
      <c r="F21" s="37"/>
    </row>
    <row r="22" customFormat="1" ht="24.9" customHeight="1" spans="5:6">
      <c r="E22" s="37"/>
      <c r="F22" s="37"/>
    </row>
    <row r="23" customFormat="1" ht="24.9" customHeight="1" spans="5:6">
      <c r="E23" s="37"/>
      <c r="F23" s="37"/>
    </row>
    <row r="24" customFormat="1" ht="24.9" customHeight="1" spans="5:6">
      <c r="E24" s="37"/>
      <c r="F24" s="37"/>
    </row>
    <row r="25" customFormat="1" ht="24.9" customHeight="1" spans="5:6">
      <c r="E25" s="37"/>
      <c r="F25" s="37"/>
    </row>
    <row r="26" customFormat="1" ht="24.9" customHeight="1" spans="5:6">
      <c r="E26" s="37"/>
      <c r="F26" s="37"/>
    </row>
    <row r="27" customFormat="1" ht="24.9" customHeight="1" spans="5:6">
      <c r="E27" s="37"/>
      <c r="F27" s="37"/>
    </row>
    <row r="28" customFormat="1" ht="24.9" customHeight="1" spans="5:6">
      <c r="E28" s="37"/>
      <c r="F28" s="37"/>
    </row>
    <row r="29" customFormat="1" ht="24.9" customHeight="1" spans="5:6">
      <c r="E29" s="37"/>
      <c r="F29" s="37"/>
    </row>
    <row r="30" customFormat="1" ht="24.9" customHeight="1" spans="5:6">
      <c r="E30" s="37"/>
      <c r="F30" s="37"/>
    </row>
    <row r="31" customFormat="1" ht="24.9" customHeight="1" spans="5:6">
      <c r="E31" s="37"/>
      <c r="F31" s="37"/>
    </row>
    <row r="32" customFormat="1" ht="24.9" customHeight="1" spans="5:6">
      <c r="E32" s="37"/>
      <c r="F32" s="37"/>
    </row>
    <row r="33" customFormat="1" ht="24.9" customHeight="1" spans="5:6">
      <c r="E33" s="37"/>
      <c r="F33" s="37"/>
    </row>
    <row r="34" customFormat="1" ht="24.9" customHeight="1" spans="5:6">
      <c r="E34" s="37"/>
      <c r="F34" s="37"/>
    </row>
    <row r="35" customFormat="1" ht="24.9" customHeight="1" spans="5:6">
      <c r="E35" s="37"/>
      <c r="F35" s="37"/>
    </row>
    <row r="36" customFormat="1" ht="24.9" customHeight="1" spans="5:6">
      <c r="E36" s="37"/>
      <c r="F36" s="37"/>
    </row>
    <row r="37" customFormat="1" ht="24.9" customHeight="1" spans="5:6">
      <c r="E37" s="37"/>
      <c r="F37" s="37"/>
    </row>
    <row r="38" customFormat="1" ht="24.9" customHeight="1" spans="5:6">
      <c r="E38" s="37"/>
      <c r="F38" s="37"/>
    </row>
    <row r="39" customFormat="1" ht="24.9" customHeight="1" spans="5:6">
      <c r="E39" s="37"/>
      <c r="F39" s="37"/>
    </row>
    <row r="40" customFormat="1" ht="24.9" customHeight="1" spans="5:6">
      <c r="E40" s="37"/>
      <c r="F40" s="37"/>
    </row>
    <row r="41" customFormat="1" ht="24.9" customHeight="1" spans="5:6">
      <c r="E41" s="37"/>
      <c r="F41" s="37"/>
    </row>
    <row r="42" customFormat="1" ht="24.9" customHeight="1" spans="5:6">
      <c r="E42" s="37"/>
      <c r="F42" s="37"/>
    </row>
    <row r="43" customFormat="1" ht="24.9" customHeight="1" spans="5:6">
      <c r="E43" s="37"/>
      <c r="F43" s="37"/>
    </row>
    <row r="44" customFormat="1" ht="24.9" customHeight="1" spans="5:6">
      <c r="E44" s="37"/>
      <c r="F44" s="37"/>
    </row>
    <row r="45" customFormat="1" ht="24.9" customHeight="1" spans="5:6">
      <c r="E45" s="37"/>
      <c r="F45" s="37"/>
    </row>
    <row r="46" customFormat="1" ht="24.9" customHeight="1" spans="5:6">
      <c r="E46" s="37"/>
      <c r="F46" s="37"/>
    </row>
    <row r="47" customFormat="1" ht="24.9" customHeight="1" spans="5:6">
      <c r="E47" s="37"/>
      <c r="F47" s="37"/>
    </row>
    <row r="48" customFormat="1" ht="24.9" customHeight="1" spans="5:6">
      <c r="E48" s="37"/>
      <c r="F48" s="37"/>
    </row>
    <row r="49" customFormat="1" ht="24.9" customHeight="1" spans="5:6">
      <c r="E49" s="37"/>
      <c r="F49" s="37"/>
    </row>
    <row r="50" customFormat="1" ht="24.9" customHeight="1" spans="5:6">
      <c r="E50" s="37"/>
      <c r="F50" s="37"/>
    </row>
    <row r="51" customFormat="1" ht="24.9" customHeight="1" spans="5:6">
      <c r="E51" s="37"/>
      <c r="F51" s="37"/>
    </row>
    <row r="52" customFormat="1" ht="24.9" customHeight="1" spans="5:6">
      <c r="E52" s="37"/>
      <c r="F52" s="37"/>
    </row>
    <row r="53" customFormat="1" ht="24.9" customHeight="1" spans="5:6">
      <c r="E53" s="37"/>
      <c r="F53" s="37"/>
    </row>
    <row r="54" customFormat="1" ht="24.9" customHeight="1" spans="5:6">
      <c r="E54" s="37"/>
      <c r="F54" s="37"/>
    </row>
    <row r="55" customFormat="1" ht="24.9" customHeight="1" spans="5:6">
      <c r="E55" s="37"/>
      <c r="F55" s="37"/>
    </row>
    <row r="56" customFormat="1" ht="24.9" customHeight="1" spans="5:6">
      <c r="E56" s="37"/>
      <c r="F56" s="37"/>
    </row>
    <row r="57" customFormat="1" ht="24.9" customHeight="1" spans="5:6">
      <c r="E57" s="37"/>
      <c r="F57" s="37"/>
    </row>
    <row r="58" customFormat="1" ht="24.9" customHeight="1" spans="5:6">
      <c r="E58" s="37"/>
      <c r="F58" s="37"/>
    </row>
    <row r="59" customFormat="1" ht="24.9" customHeight="1" spans="5:6">
      <c r="E59" s="37"/>
      <c r="F59" s="37"/>
    </row>
  </sheetData>
  <mergeCells count="2">
    <mergeCell ref="A1:E1"/>
    <mergeCell ref="A2:F2"/>
  </mergeCells>
  <printOptions horizontalCentered="1"/>
  <pageMargins left="0.708333333333333" right="0.708333333333333" top="0.747916666666667" bottom="0.747916666666667" header="0.314583333333333" footer="0.314583333333333"/>
  <pageSetup paperSize="9" scale="84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Zeros="0" view="pageBreakPreview" zoomScaleNormal="100" topLeftCell="A7" workbookViewId="0">
      <selection activeCell="K9" sqref="K9"/>
    </sheetView>
  </sheetViews>
  <sheetFormatPr defaultColWidth="9" defaultRowHeight="14.25" outlineLevelCol="6"/>
  <cols>
    <col min="1" max="1" width="37.125" style="35" customWidth="1"/>
    <col min="2" max="2" width="11.375" style="35" customWidth="1"/>
    <col min="3" max="4" width="12.875" style="35" customWidth="1"/>
    <col min="5" max="5" width="11.375" style="66" customWidth="1"/>
    <col min="6" max="6" width="11.75" style="66" customWidth="1"/>
    <col min="7" max="7" width="12.875" style="35" customWidth="1"/>
    <col min="8" max="16384" width="9" style="35"/>
  </cols>
  <sheetData>
    <row r="1" s="35" customFormat="1" ht="24.9" customHeight="1" spans="1:6">
      <c r="A1" s="3" t="s">
        <v>413</v>
      </c>
      <c r="B1" s="3"/>
      <c r="C1" s="3"/>
      <c r="D1" s="3"/>
      <c r="E1" s="58"/>
      <c r="F1" s="58"/>
    </row>
    <row r="2" s="36" customFormat="1" ht="29.25" customHeight="1" spans="1:6">
      <c r="A2" s="41" t="s">
        <v>414</v>
      </c>
      <c r="B2" s="41"/>
      <c r="C2" s="41"/>
      <c r="D2" s="41"/>
      <c r="E2" s="42"/>
      <c r="F2" s="42"/>
    </row>
    <row r="3" s="35" customFormat="1" ht="24.9" customHeight="1" spans="1:6">
      <c r="A3" s="5" t="s">
        <v>50</v>
      </c>
      <c r="B3" s="5"/>
      <c r="C3" s="5"/>
      <c r="D3" s="5"/>
      <c r="E3" s="44"/>
      <c r="F3" s="44"/>
    </row>
    <row r="4" s="65" customFormat="1" ht="45.75" customHeight="1" spans="1:7">
      <c r="A4" s="6" t="s">
        <v>333</v>
      </c>
      <c r="B4" s="6" t="s">
        <v>52</v>
      </c>
      <c r="C4" s="6" t="s">
        <v>53</v>
      </c>
      <c r="D4" s="6" t="s">
        <v>54</v>
      </c>
      <c r="E4" s="67" t="s">
        <v>55</v>
      </c>
      <c r="F4" s="67" t="s">
        <v>56</v>
      </c>
      <c r="G4" s="46" t="s">
        <v>57</v>
      </c>
    </row>
    <row r="5" s="35" customFormat="1" ht="35" customHeight="1" spans="1:7">
      <c r="A5" s="68" t="s">
        <v>392</v>
      </c>
      <c r="B5" s="69"/>
      <c r="C5" s="70"/>
      <c r="D5" s="71"/>
      <c r="E5" s="72"/>
      <c r="F5" s="73"/>
      <c r="G5" s="71"/>
    </row>
    <row r="6" s="35" customFormat="1" ht="35" customHeight="1" spans="1:7">
      <c r="A6" s="68" t="s">
        <v>393</v>
      </c>
      <c r="B6" s="69"/>
      <c r="C6" s="70"/>
      <c r="D6" s="71"/>
      <c r="E6" s="72"/>
      <c r="F6" s="73"/>
      <c r="G6" s="71"/>
    </row>
    <row r="7" s="35" customFormat="1" ht="35" customHeight="1" spans="1:7">
      <c r="A7" s="68" t="s">
        <v>394</v>
      </c>
      <c r="B7" s="69"/>
      <c r="C7" s="70"/>
      <c r="D7" s="71"/>
      <c r="E7" s="72"/>
      <c r="F7" s="73"/>
      <c r="G7" s="71"/>
    </row>
    <row r="8" s="35" customFormat="1" ht="35" customHeight="1" spans="1:7">
      <c r="A8" s="68" t="s">
        <v>395</v>
      </c>
      <c r="B8" s="69"/>
      <c r="C8" s="74"/>
      <c r="D8" s="71"/>
      <c r="E8" s="72"/>
      <c r="F8" s="73"/>
      <c r="G8" s="71"/>
    </row>
    <row r="9" s="35" customFormat="1" ht="35" customHeight="1" spans="1:7">
      <c r="A9" s="68" t="s">
        <v>396</v>
      </c>
      <c r="B9" s="69">
        <v>5000</v>
      </c>
      <c r="C9" s="70">
        <v>6000</v>
      </c>
      <c r="D9" s="70">
        <v>6159</v>
      </c>
      <c r="E9" s="73">
        <f t="shared" ref="E9:E18" si="0">D9/C9</f>
        <v>1.0265</v>
      </c>
      <c r="F9" s="71">
        <f t="shared" ref="F9:F18" si="1">(D9-G9)/G9</f>
        <v>0.613570867173173</v>
      </c>
      <c r="G9" s="70">
        <v>3817</v>
      </c>
    </row>
    <row r="10" s="35" customFormat="1" ht="35" customHeight="1" spans="1:7">
      <c r="A10" s="68" t="s">
        <v>397</v>
      </c>
      <c r="B10" s="69"/>
      <c r="C10" s="70"/>
      <c r="D10" s="75"/>
      <c r="E10" s="73"/>
      <c r="F10" s="71"/>
      <c r="G10" s="75"/>
    </row>
    <row r="11" s="35" customFormat="1" ht="35" customHeight="1" spans="1:7">
      <c r="A11" s="68" t="s">
        <v>398</v>
      </c>
      <c r="B11" s="69">
        <v>14861</v>
      </c>
      <c r="C11" s="70">
        <v>15417</v>
      </c>
      <c r="D11" s="70">
        <v>15410</v>
      </c>
      <c r="E11" s="73">
        <f t="shared" si="0"/>
        <v>0.999545955763119</v>
      </c>
      <c r="F11" s="71">
        <f t="shared" si="1"/>
        <v>0.298449612403101</v>
      </c>
      <c r="G11" s="70">
        <v>11868</v>
      </c>
    </row>
    <row r="12" s="35" customFormat="1" ht="35" customHeight="1" spans="1:7">
      <c r="A12" s="52" t="s">
        <v>73</v>
      </c>
      <c r="B12" s="57">
        <f t="shared" ref="B12:G12" si="2">SUM(B5:B11)</f>
        <v>19861</v>
      </c>
      <c r="C12" s="57">
        <f t="shared" si="2"/>
        <v>21417</v>
      </c>
      <c r="D12" s="57">
        <f t="shared" si="2"/>
        <v>21569</v>
      </c>
      <c r="E12" s="76">
        <f t="shared" si="0"/>
        <v>1.00709716580287</v>
      </c>
      <c r="F12" s="77">
        <f t="shared" si="1"/>
        <v>0.37513547975773</v>
      </c>
      <c r="G12" s="57">
        <f t="shared" si="2"/>
        <v>15685</v>
      </c>
    </row>
    <row r="13" s="35" customFormat="1" ht="35" customHeight="1" spans="1:7">
      <c r="A13" s="78" t="s">
        <v>74</v>
      </c>
      <c r="B13" s="57">
        <f t="shared" ref="B13:G13" si="3">SUM(B14:B17)</f>
        <v>14387</v>
      </c>
      <c r="C13" s="57">
        <f t="shared" si="3"/>
        <v>186087</v>
      </c>
      <c r="D13" s="57">
        <f t="shared" si="3"/>
        <v>231749</v>
      </c>
      <c r="E13" s="76">
        <f t="shared" si="0"/>
        <v>1.24537984921032</v>
      </c>
      <c r="F13" s="77">
        <f t="shared" si="1"/>
        <v>0.956232537331071</v>
      </c>
      <c r="G13" s="57">
        <f t="shared" si="3"/>
        <v>118467</v>
      </c>
    </row>
    <row r="14" s="35" customFormat="1" ht="35" customHeight="1" spans="1:7">
      <c r="A14" s="68" t="s">
        <v>399</v>
      </c>
      <c r="B14" s="70">
        <v>300</v>
      </c>
      <c r="C14" s="70">
        <v>16800</v>
      </c>
      <c r="D14" s="70">
        <v>17021</v>
      </c>
      <c r="E14" s="73">
        <f t="shared" si="0"/>
        <v>1.01315476190476</v>
      </c>
      <c r="F14" s="71">
        <f t="shared" si="1"/>
        <v>52.8639240506329</v>
      </c>
      <c r="G14" s="70">
        <v>316</v>
      </c>
    </row>
    <row r="15" s="35" customFormat="1" ht="35" customHeight="1" spans="1:7">
      <c r="A15" s="68" t="s">
        <v>76</v>
      </c>
      <c r="B15" s="70">
        <v>11622</v>
      </c>
      <c r="C15" s="70">
        <v>11622</v>
      </c>
      <c r="D15" s="70">
        <v>11663</v>
      </c>
      <c r="E15" s="73">
        <f t="shared" si="0"/>
        <v>1.0035277921184</v>
      </c>
      <c r="F15" s="71">
        <f t="shared" si="1"/>
        <v>0.0122374587745183</v>
      </c>
      <c r="G15" s="70">
        <v>11522</v>
      </c>
    </row>
    <row r="16" s="35" customFormat="1" ht="35" customHeight="1" spans="1:7">
      <c r="A16" s="68" t="s">
        <v>78</v>
      </c>
      <c r="B16" s="70"/>
      <c r="C16" s="70">
        <v>155200</v>
      </c>
      <c r="D16" s="70">
        <v>200600</v>
      </c>
      <c r="E16" s="73">
        <f t="shared" si="0"/>
        <v>1.29252577319588</v>
      </c>
      <c r="F16" s="71">
        <f t="shared" si="1"/>
        <v>0.886827946875353</v>
      </c>
      <c r="G16" s="70">
        <v>106316</v>
      </c>
    </row>
    <row r="17" s="35" customFormat="1" ht="35" customHeight="1" spans="1:7">
      <c r="A17" s="68" t="s">
        <v>79</v>
      </c>
      <c r="B17" s="70">
        <v>2465</v>
      </c>
      <c r="C17" s="70">
        <v>2465</v>
      </c>
      <c r="D17" s="70">
        <v>2465</v>
      </c>
      <c r="E17" s="73">
        <f t="shared" si="0"/>
        <v>1</v>
      </c>
      <c r="F17" s="71">
        <f t="shared" si="1"/>
        <v>6.87539936102236</v>
      </c>
      <c r="G17" s="70">
        <v>313</v>
      </c>
    </row>
    <row r="18" s="35" customFormat="1" ht="35" customHeight="1" spans="1:7">
      <c r="A18" s="79" t="s">
        <v>80</v>
      </c>
      <c r="B18" s="57">
        <f t="shared" ref="B18:G18" si="4">B12+B13</f>
        <v>34248</v>
      </c>
      <c r="C18" s="57">
        <f t="shared" si="4"/>
        <v>207504</v>
      </c>
      <c r="D18" s="57">
        <f t="shared" si="4"/>
        <v>253318</v>
      </c>
      <c r="E18" s="76">
        <f t="shared" si="0"/>
        <v>1.22078610532809</v>
      </c>
      <c r="F18" s="77">
        <f t="shared" si="1"/>
        <v>0.888290893911384</v>
      </c>
      <c r="G18" s="57">
        <f t="shared" si="4"/>
        <v>134152</v>
      </c>
    </row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4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Zeros="0" view="pageBreakPreview" zoomScaleNormal="100" workbookViewId="0">
      <selection activeCell="M13" sqref="M13"/>
    </sheetView>
  </sheetViews>
  <sheetFormatPr defaultColWidth="9" defaultRowHeight="14.25" outlineLevelCol="6"/>
  <cols>
    <col min="1" max="1" width="27.5" customWidth="1"/>
    <col min="2" max="2" width="12.375" customWidth="1"/>
    <col min="3" max="3" width="12.875" customWidth="1"/>
    <col min="4" max="4" width="12.625" customWidth="1"/>
    <col min="5" max="5" width="10" style="37" customWidth="1"/>
    <col min="6" max="6" width="10.125" style="37" customWidth="1"/>
    <col min="7" max="7" width="12.875" hidden="1" customWidth="1"/>
  </cols>
  <sheetData>
    <row r="1" s="1" customFormat="1" ht="24.9" customHeight="1" spans="1:6">
      <c r="A1" s="3" t="s">
        <v>415</v>
      </c>
      <c r="B1" s="3"/>
      <c r="C1" s="3"/>
      <c r="D1" s="3"/>
      <c r="E1" s="58"/>
      <c r="F1" s="59"/>
    </row>
    <row r="2" s="36" customFormat="1" ht="24.9" customHeight="1" spans="1:6">
      <c r="A2" s="41" t="s">
        <v>416</v>
      </c>
      <c r="B2" s="41"/>
      <c r="C2" s="41"/>
      <c r="D2" s="41"/>
      <c r="E2" s="42"/>
      <c r="F2" s="42"/>
    </row>
    <row r="3" s="35" customFormat="1" ht="24.9" customHeight="1" spans="1:6">
      <c r="A3" s="60"/>
      <c r="B3" s="60"/>
      <c r="C3" s="60"/>
      <c r="D3" s="60"/>
      <c r="E3" s="61"/>
      <c r="F3" s="61" t="s">
        <v>50</v>
      </c>
    </row>
    <row r="4" ht="35.25" customHeight="1" spans="1:7">
      <c r="A4" s="6" t="s">
        <v>381</v>
      </c>
      <c r="B4" s="27" t="s">
        <v>52</v>
      </c>
      <c r="C4" s="27" t="s">
        <v>53</v>
      </c>
      <c r="D4" s="27" t="s">
        <v>54</v>
      </c>
      <c r="E4" s="45" t="s">
        <v>55</v>
      </c>
      <c r="F4" s="45" t="s">
        <v>56</v>
      </c>
      <c r="G4" s="46" t="s">
        <v>57</v>
      </c>
    </row>
    <row r="5" ht="35" customHeight="1" spans="1:7">
      <c r="A5" s="62" t="s">
        <v>401</v>
      </c>
      <c r="B5" s="48">
        <v>170</v>
      </c>
      <c r="C5" s="48">
        <v>210</v>
      </c>
      <c r="D5" s="48">
        <v>157</v>
      </c>
      <c r="E5" s="49">
        <f t="shared" ref="E5:E10" si="0">D5/C5</f>
        <v>0.747619047619048</v>
      </c>
      <c r="F5" s="49">
        <f t="shared" ref="F5:F10" si="1">(D5-G5)/G5</f>
        <v>2.925</v>
      </c>
      <c r="G5" s="48">
        <v>40</v>
      </c>
    </row>
    <row r="6" ht="35" customHeight="1" spans="1:7">
      <c r="A6" s="62" t="s">
        <v>402</v>
      </c>
      <c r="B6" s="48">
        <v>0</v>
      </c>
      <c r="C6" s="48">
        <v>20</v>
      </c>
      <c r="D6" s="48">
        <v>19</v>
      </c>
      <c r="E6" s="49">
        <f t="shared" si="0"/>
        <v>0.95</v>
      </c>
      <c r="F6" s="49">
        <f t="shared" si="1"/>
        <v>-0.05</v>
      </c>
      <c r="G6" s="48">
        <v>20</v>
      </c>
    </row>
    <row r="7" ht="35" customHeight="1" spans="1:7">
      <c r="A7" s="62" t="s">
        <v>403</v>
      </c>
      <c r="B7" s="48">
        <v>3000</v>
      </c>
      <c r="C7" s="48">
        <v>3600</v>
      </c>
      <c r="D7" s="48">
        <v>9154</v>
      </c>
      <c r="E7" s="49">
        <f t="shared" si="0"/>
        <v>2.54277777777778</v>
      </c>
      <c r="F7" s="49">
        <f t="shared" si="1"/>
        <v>1.76388888888889</v>
      </c>
      <c r="G7" s="48">
        <v>3312</v>
      </c>
    </row>
    <row r="8" ht="35" customHeight="1" spans="1:7">
      <c r="A8" s="62" t="s">
        <v>404</v>
      </c>
      <c r="B8" s="48">
        <v>2383</v>
      </c>
      <c r="C8" s="48">
        <v>40135</v>
      </c>
      <c r="D8" s="48">
        <v>58746</v>
      </c>
      <c r="E8" s="49">
        <f t="shared" si="0"/>
        <v>1.46370997882148</v>
      </c>
      <c r="F8" s="49">
        <f t="shared" si="1"/>
        <v>-0.437164071856287</v>
      </c>
      <c r="G8" s="48">
        <v>104375</v>
      </c>
    </row>
    <row r="9" ht="35" customHeight="1" spans="1:7">
      <c r="A9" s="62" t="s">
        <v>405</v>
      </c>
      <c r="B9" s="48">
        <v>26433</v>
      </c>
      <c r="C9" s="48">
        <v>26898</v>
      </c>
      <c r="D9" s="48">
        <v>26897</v>
      </c>
      <c r="E9" s="49">
        <f t="shared" si="0"/>
        <v>0.999962822514685</v>
      </c>
      <c r="F9" s="49">
        <f t="shared" si="1"/>
        <v>0.153882453882454</v>
      </c>
      <c r="G9" s="48">
        <v>23310</v>
      </c>
    </row>
    <row r="10" ht="35" customHeight="1" spans="1:7">
      <c r="A10" s="62" t="s">
        <v>406</v>
      </c>
      <c r="B10" s="48">
        <v>50</v>
      </c>
      <c r="C10" s="48">
        <v>141</v>
      </c>
      <c r="D10" s="48">
        <v>176</v>
      </c>
      <c r="E10" s="49">
        <f t="shared" si="0"/>
        <v>1.24822695035461</v>
      </c>
      <c r="F10" s="49">
        <f t="shared" si="1"/>
        <v>1.2</v>
      </c>
      <c r="G10" s="48">
        <v>80</v>
      </c>
    </row>
    <row r="11" ht="35" customHeight="1" spans="1:7">
      <c r="A11" s="62" t="s">
        <v>407</v>
      </c>
      <c r="B11" s="48"/>
      <c r="C11" s="48"/>
      <c r="D11" s="48"/>
      <c r="E11" s="49"/>
      <c r="F11" s="49"/>
      <c r="G11" s="48"/>
    </row>
    <row r="12" ht="35" customHeight="1" spans="1:7">
      <c r="A12" s="51" t="s">
        <v>408</v>
      </c>
      <c r="B12" s="52">
        <f>B5+B6+B7+B8+B9+B10+B11</f>
        <v>32036</v>
      </c>
      <c r="C12" s="52">
        <f>C5+C6+C7+C8+C9+C10+C11</f>
        <v>71004</v>
      </c>
      <c r="D12" s="52">
        <f>D5+D6+D7+D8+D9+D10+D11</f>
        <v>95149</v>
      </c>
      <c r="E12" s="53">
        <f t="shared" ref="E12:E14" si="2">D12/C12</f>
        <v>1.34005126471748</v>
      </c>
      <c r="F12" s="53">
        <f t="shared" ref="F12:F14" si="3">(D12-G12)/G12</f>
        <v>-0.274430557356047</v>
      </c>
      <c r="G12" s="52">
        <v>131137</v>
      </c>
    </row>
    <row r="13" ht="35" customHeight="1" spans="1:7">
      <c r="A13" s="63" t="s">
        <v>105</v>
      </c>
      <c r="B13" s="52">
        <f t="shared" ref="B13:G13" si="4">SUM(B14:B17)</f>
        <v>2192</v>
      </c>
      <c r="C13" s="52">
        <f t="shared" si="4"/>
        <v>130520</v>
      </c>
      <c r="D13" s="52">
        <f t="shared" si="4"/>
        <v>158169</v>
      </c>
      <c r="E13" s="53">
        <f t="shared" si="2"/>
        <v>1.21183726631934</v>
      </c>
      <c r="F13" s="53">
        <f t="shared" si="3"/>
        <v>51.4606965174129</v>
      </c>
      <c r="G13" s="52">
        <f t="shared" si="4"/>
        <v>3015</v>
      </c>
    </row>
    <row r="14" ht="35" customHeight="1" spans="1:7">
      <c r="A14" s="62" t="s">
        <v>409</v>
      </c>
      <c r="B14" s="48">
        <v>2000</v>
      </c>
      <c r="C14" s="48">
        <v>2400</v>
      </c>
      <c r="D14" s="48">
        <v>2005</v>
      </c>
      <c r="E14" s="49">
        <f t="shared" si="2"/>
        <v>0.835416666666667</v>
      </c>
      <c r="F14" s="49">
        <f t="shared" si="3"/>
        <v>2.64545454545455</v>
      </c>
      <c r="G14" s="48">
        <v>550</v>
      </c>
    </row>
    <row r="15" ht="35" customHeight="1" spans="1:7">
      <c r="A15" s="62" t="s">
        <v>410</v>
      </c>
      <c r="B15" s="48"/>
      <c r="C15" s="48"/>
      <c r="D15" s="48"/>
      <c r="E15" s="49"/>
      <c r="F15" s="49"/>
      <c r="G15" s="48"/>
    </row>
    <row r="16" ht="35" customHeight="1" spans="1:7">
      <c r="A16" s="62" t="s">
        <v>411</v>
      </c>
      <c r="B16" s="48"/>
      <c r="C16" s="48">
        <v>115300</v>
      </c>
      <c r="D16" s="48">
        <v>141975</v>
      </c>
      <c r="E16" s="49"/>
      <c r="F16" s="49"/>
      <c r="G16" s="48"/>
    </row>
    <row r="17" ht="35" customHeight="1" spans="1:7">
      <c r="A17" s="62" t="s">
        <v>109</v>
      </c>
      <c r="B17" s="48">
        <v>192</v>
      </c>
      <c r="C17" s="48">
        <v>12820</v>
      </c>
      <c r="D17" s="48">
        <v>14189</v>
      </c>
      <c r="E17" s="49">
        <f>D17/C17</f>
        <v>1.10678627145086</v>
      </c>
      <c r="F17" s="49">
        <f t="shared" ref="F16:F18" si="5">(D17-G17)/G17</f>
        <v>4.75618661257607</v>
      </c>
      <c r="G17" s="48">
        <v>2465</v>
      </c>
    </row>
    <row r="18" ht="35" customHeight="1" spans="1:7">
      <c r="A18" s="64" t="s">
        <v>412</v>
      </c>
      <c r="B18" s="57">
        <f t="shared" ref="B18:G18" si="6">B12+B13</f>
        <v>34228</v>
      </c>
      <c r="C18" s="57">
        <f t="shared" si="6"/>
        <v>201524</v>
      </c>
      <c r="D18" s="57">
        <f t="shared" si="6"/>
        <v>253318</v>
      </c>
      <c r="E18" s="53">
        <f>D18/C18</f>
        <v>1.25701157182271</v>
      </c>
      <c r="F18" s="53">
        <f t="shared" si="5"/>
        <v>0.888290893911384</v>
      </c>
      <c r="G18" s="57">
        <f t="shared" si="6"/>
        <v>134152</v>
      </c>
    </row>
    <row r="19" customFormat="1" ht="24.9" customHeight="1" spans="5:6">
      <c r="E19" s="37"/>
      <c r="F19" s="37"/>
    </row>
    <row r="20" customFormat="1" ht="24.9" customHeight="1" spans="5:6">
      <c r="E20" s="37"/>
      <c r="F20" s="37"/>
    </row>
    <row r="21" customFormat="1" ht="24.9" customHeight="1" spans="5:6">
      <c r="E21" s="37"/>
      <c r="F21" s="37"/>
    </row>
    <row r="22" customFormat="1" ht="24.9" customHeight="1" spans="5:6">
      <c r="E22" s="37"/>
      <c r="F22" s="37"/>
    </row>
    <row r="23" customFormat="1" ht="24.9" customHeight="1" spans="5:6">
      <c r="E23" s="37"/>
      <c r="F23" s="37"/>
    </row>
    <row r="24" customFormat="1" ht="24.9" customHeight="1" spans="5:6">
      <c r="E24" s="37"/>
      <c r="F24" s="37"/>
    </row>
    <row r="25" customFormat="1" ht="24.9" customHeight="1" spans="5:6">
      <c r="E25" s="37"/>
      <c r="F25" s="37"/>
    </row>
    <row r="26" customFormat="1" ht="24.9" customHeight="1" spans="5:6">
      <c r="E26" s="37"/>
      <c r="F26" s="37"/>
    </row>
    <row r="27" customFormat="1" ht="24.9" customHeight="1" spans="5:6">
      <c r="E27" s="37"/>
      <c r="F27" s="37"/>
    </row>
    <row r="28" customFormat="1" ht="24.9" customHeight="1" spans="5:6">
      <c r="E28" s="37"/>
      <c r="F28" s="37"/>
    </row>
    <row r="29" customFormat="1" ht="24.9" customHeight="1" spans="5:6">
      <c r="E29" s="37"/>
      <c r="F29" s="37"/>
    </row>
    <row r="30" customFormat="1" ht="24.9" customHeight="1" spans="5:6">
      <c r="E30" s="37"/>
      <c r="F30" s="37"/>
    </row>
    <row r="31" customFormat="1" ht="24.9" customHeight="1" spans="5:6">
      <c r="E31" s="37"/>
      <c r="F31" s="37"/>
    </row>
    <row r="32" customFormat="1" ht="24.9" customHeight="1" spans="5:6">
      <c r="E32" s="37"/>
      <c r="F32" s="37"/>
    </row>
    <row r="33" customFormat="1" ht="24.9" customHeight="1" spans="5:6">
      <c r="E33" s="37"/>
      <c r="F33" s="37"/>
    </row>
    <row r="34" customFormat="1" ht="24.9" customHeight="1" spans="5:6">
      <c r="E34" s="37"/>
      <c r="F34" s="37"/>
    </row>
    <row r="35" customFormat="1" ht="24.9" customHeight="1" spans="5:6">
      <c r="E35" s="37"/>
      <c r="F35" s="37"/>
    </row>
    <row r="36" customFormat="1" ht="24.9" customHeight="1" spans="5:6">
      <c r="E36" s="37"/>
      <c r="F36" s="37"/>
    </row>
    <row r="37" customFormat="1" ht="24.9" customHeight="1" spans="5:6">
      <c r="E37" s="37"/>
      <c r="F37" s="37"/>
    </row>
    <row r="38" customFormat="1" ht="24.9" customHeight="1" spans="5:6">
      <c r="E38" s="37"/>
      <c r="F38" s="37"/>
    </row>
    <row r="39" customFormat="1" ht="24.9" customHeight="1" spans="5:6">
      <c r="E39" s="37"/>
      <c r="F39" s="37"/>
    </row>
    <row r="40" customFormat="1" ht="24.9" customHeight="1" spans="5:6">
      <c r="E40" s="37"/>
      <c r="F40" s="37"/>
    </row>
    <row r="41" customFormat="1" ht="24.9" customHeight="1" spans="5:6">
      <c r="E41" s="37"/>
      <c r="F41" s="37"/>
    </row>
    <row r="42" customFormat="1" ht="24.9" customHeight="1" spans="5:6">
      <c r="E42" s="37"/>
      <c r="F42" s="37"/>
    </row>
    <row r="43" customFormat="1" ht="24.9" customHeight="1" spans="5:6">
      <c r="E43" s="37"/>
      <c r="F43" s="37"/>
    </row>
    <row r="44" customFormat="1" ht="24.9" customHeight="1" spans="5:6">
      <c r="E44" s="37"/>
      <c r="F44" s="37"/>
    </row>
    <row r="45" customFormat="1" ht="24.9" customHeight="1" spans="5:6">
      <c r="E45" s="37"/>
      <c r="F45" s="37"/>
    </row>
    <row r="46" customFormat="1" ht="24.9" customHeight="1" spans="5:6">
      <c r="E46" s="37"/>
      <c r="F46" s="37"/>
    </row>
    <row r="47" customFormat="1" ht="24.9" customHeight="1" spans="5:6">
      <c r="E47" s="37"/>
      <c r="F47" s="37"/>
    </row>
    <row r="48" customFormat="1" ht="24.9" customHeight="1" spans="5:6">
      <c r="E48" s="37"/>
      <c r="F48" s="37"/>
    </row>
    <row r="49" customFormat="1" ht="24.9" customHeight="1" spans="5:6">
      <c r="E49" s="37"/>
      <c r="F49" s="37"/>
    </row>
    <row r="50" customFormat="1" ht="24.9" customHeight="1" spans="5:6">
      <c r="E50" s="37"/>
      <c r="F50" s="37"/>
    </row>
    <row r="51" customFormat="1" ht="24.9" customHeight="1" spans="5:6">
      <c r="E51" s="37"/>
      <c r="F51" s="37"/>
    </row>
    <row r="52" customFormat="1" ht="24.9" customHeight="1" spans="5:6">
      <c r="E52" s="37"/>
      <c r="F52" s="37"/>
    </row>
    <row r="53" customFormat="1" ht="24.9" customHeight="1" spans="5:6">
      <c r="E53" s="37"/>
      <c r="F53" s="37"/>
    </row>
    <row r="54" customFormat="1" ht="24.9" customHeight="1" spans="5:6">
      <c r="E54" s="37"/>
      <c r="F54" s="37"/>
    </row>
    <row r="55" customFormat="1" ht="24.9" customHeight="1" spans="5:6">
      <c r="E55" s="37"/>
      <c r="F55" s="37"/>
    </row>
    <row r="56" customFormat="1" ht="24.9" customHeight="1" spans="5:6">
      <c r="E56" s="37"/>
      <c r="F56" s="37"/>
    </row>
    <row r="57" customFormat="1" ht="24.9" customHeight="1" spans="5:6">
      <c r="E57" s="37"/>
      <c r="F57" s="37"/>
    </row>
    <row r="58" customFormat="1" ht="24.9" customHeight="1" spans="5:6">
      <c r="E58" s="37"/>
      <c r="F58" s="37"/>
    </row>
    <row r="59" customFormat="1" ht="24.9" customHeight="1" spans="5:6">
      <c r="E59" s="37"/>
      <c r="F59" s="37"/>
    </row>
  </sheetData>
  <mergeCells count="2">
    <mergeCell ref="A1:E1"/>
    <mergeCell ref="A2:F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95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Zeros="0" view="pageBreakPreview" zoomScaleNormal="100" workbookViewId="0">
      <selection activeCell="K22" sqref="K22"/>
    </sheetView>
  </sheetViews>
  <sheetFormatPr defaultColWidth="9" defaultRowHeight="14.25" outlineLevelCol="6"/>
  <cols>
    <col min="1" max="1" width="44.375" customWidth="1"/>
    <col min="2" max="2" width="10.1" customWidth="1"/>
    <col min="3" max="3" width="12.875" customWidth="1"/>
    <col min="4" max="4" width="11.875" customWidth="1"/>
    <col min="5" max="5" width="9" style="37" customWidth="1"/>
    <col min="6" max="6" width="9" style="38"/>
    <col min="7" max="7" width="12.875" hidden="1" customWidth="1"/>
  </cols>
  <sheetData>
    <row r="1" s="35" customFormat="1" ht="24.9" customHeight="1" spans="1:6">
      <c r="A1" s="18" t="s">
        <v>417</v>
      </c>
      <c r="B1" s="18"/>
      <c r="C1" s="18"/>
      <c r="D1" s="18"/>
      <c r="E1" s="39"/>
      <c r="F1" s="40"/>
    </row>
    <row r="2" s="36" customFormat="1" ht="24.9" customHeight="1" spans="1:6">
      <c r="A2" s="41" t="s">
        <v>31</v>
      </c>
      <c r="B2" s="41"/>
      <c r="C2" s="41"/>
      <c r="D2" s="41"/>
      <c r="E2" s="42"/>
      <c r="F2" s="43"/>
    </row>
    <row r="3" s="35" customFormat="1" ht="24.9" customHeight="1" spans="1:6">
      <c r="A3" s="5" t="s">
        <v>50</v>
      </c>
      <c r="B3" s="5"/>
      <c r="C3" s="5"/>
      <c r="D3" s="5"/>
      <c r="E3" s="44"/>
      <c r="F3" s="44"/>
    </row>
    <row r="4" ht="35.25" customHeight="1" spans="1:7">
      <c r="A4" s="6" t="s">
        <v>381</v>
      </c>
      <c r="B4" s="27" t="s">
        <v>52</v>
      </c>
      <c r="C4" s="27" t="s">
        <v>53</v>
      </c>
      <c r="D4" s="27" t="s">
        <v>54</v>
      </c>
      <c r="E4" s="45" t="s">
        <v>55</v>
      </c>
      <c r="F4" s="45" t="s">
        <v>56</v>
      </c>
      <c r="G4" s="46" t="s">
        <v>57</v>
      </c>
    </row>
    <row r="5" ht="35" customHeight="1" spans="1:7">
      <c r="A5" s="47" t="s">
        <v>401</v>
      </c>
      <c r="B5" s="48">
        <v>170</v>
      </c>
      <c r="C5" s="48">
        <v>210</v>
      </c>
      <c r="D5" s="48">
        <v>157</v>
      </c>
      <c r="E5" s="49">
        <f>D5/C5</f>
        <v>0.747619047619048</v>
      </c>
      <c r="F5" s="50">
        <f>(D5-G5)/G5</f>
        <v>2.925</v>
      </c>
      <c r="G5" s="48">
        <v>40</v>
      </c>
    </row>
    <row r="6" ht="35" customHeight="1" spans="1:7">
      <c r="A6" s="47" t="s">
        <v>418</v>
      </c>
      <c r="B6" s="48">
        <v>170</v>
      </c>
      <c r="C6" s="48">
        <v>210</v>
      </c>
      <c r="D6" s="48">
        <v>157</v>
      </c>
      <c r="E6" s="49">
        <f t="shared" ref="E6:E25" si="0">D6/C6</f>
        <v>0.747619047619048</v>
      </c>
      <c r="F6" s="50">
        <f t="shared" ref="F6:F25" si="1">(D6-G6)/G6</f>
        <v>2.925</v>
      </c>
      <c r="G6" s="48">
        <v>40</v>
      </c>
    </row>
    <row r="7" ht="35" customHeight="1" spans="1:7">
      <c r="A7" s="47" t="s">
        <v>402</v>
      </c>
      <c r="B7" s="48">
        <v>20</v>
      </c>
      <c r="C7" s="48">
        <v>0</v>
      </c>
      <c r="D7" s="48">
        <v>19</v>
      </c>
      <c r="E7" s="49">
        <v>0</v>
      </c>
      <c r="F7" s="50">
        <f t="shared" si="1"/>
        <v>-0.05</v>
      </c>
      <c r="G7" s="48">
        <v>20</v>
      </c>
    </row>
    <row r="8" ht="35" customHeight="1" spans="1:7">
      <c r="A8" s="47" t="s">
        <v>419</v>
      </c>
      <c r="B8" s="48">
        <v>20</v>
      </c>
      <c r="C8" s="48">
        <v>0</v>
      </c>
      <c r="D8" s="48">
        <v>19</v>
      </c>
      <c r="E8" s="49">
        <v>0</v>
      </c>
      <c r="F8" s="50">
        <f t="shared" si="1"/>
        <v>-0.05</v>
      </c>
      <c r="G8" s="48">
        <v>20</v>
      </c>
    </row>
    <row r="9" ht="35" customHeight="1" spans="1:7">
      <c r="A9" s="47" t="s">
        <v>403</v>
      </c>
      <c r="B9" s="48">
        <v>3000</v>
      </c>
      <c r="C9" s="48">
        <v>3600</v>
      </c>
      <c r="D9" s="48">
        <v>4204</v>
      </c>
      <c r="E9" s="49">
        <f t="shared" si="0"/>
        <v>1.16777777777778</v>
      </c>
      <c r="F9" s="50">
        <f t="shared" si="1"/>
        <v>0.269323671497585</v>
      </c>
      <c r="G9" s="48">
        <v>3312</v>
      </c>
    </row>
    <row r="10" ht="35" customHeight="1" spans="1:7">
      <c r="A10" s="47" t="s">
        <v>420</v>
      </c>
      <c r="B10" s="48"/>
      <c r="C10" s="48">
        <v>0</v>
      </c>
      <c r="D10" s="48">
        <v>50</v>
      </c>
      <c r="E10" s="49">
        <v>0</v>
      </c>
      <c r="F10" s="50">
        <f t="shared" si="1"/>
        <v>0.111111111111111</v>
      </c>
      <c r="G10" s="48">
        <v>45</v>
      </c>
    </row>
    <row r="11" ht="35" customHeight="1" spans="1:7">
      <c r="A11" s="47" t="s">
        <v>421</v>
      </c>
      <c r="B11" s="48">
        <v>3000</v>
      </c>
      <c r="C11" s="48">
        <v>3600</v>
      </c>
      <c r="D11" s="48">
        <v>4154</v>
      </c>
      <c r="E11" s="49">
        <f t="shared" si="0"/>
        <v>1.15388888888889</v>
      </c>
      <c r="F11" s="50">
        <f t="shared" si="1"/>
        <v>0.271502907866544</v>
      </c>
      <c r="G11" s="48">
        <v>3267</v>
      </c>
    </row>
    <row r="12" ht="35" customHeight="1" spans="1:7">
      <c r="A12" s="47" t="s">
        <v>404</v>
      </c>
      <c r="B12" s="48">
        <v>2383</v>
      </c>
      <c r="C12" s="48">
        <v>40135</v>
      </c>
      <c r="D12" s="48">
        <v>58746</v>
      </c>
      <c r="E12" s="49">
        <f t="shared" si="0"/>
        <v>1.46370997882148</v>
      </c>
      <c r="F12" s="50">
        <f t="shared" si="1"/>
        <v>-0.437164071856287</v>
      </c>
      <c r="G12" s="48">
        <v>104375</v>
      </c>
    </row>
    <row r="13" ht="35" customHeight="1" spans="1:7">
      <c r="A13" s="47" t="s">
        <v>422</v>
      </c>
      <c r="B13" s="48">
        <v>2020</v>
      </c>
      <c r="C13" s="48">
        <v>39900</v>
      </c>
      <c r="D13" s="48">
        <v>58746</v>
      </c>
      <c r="E13" s="49">
        <f t="shared" si="0"/>
        <v>1.47233082706767</v>
      </c>
      <c r="F13" s="50">
        <f t="shared" si="1"/>
        <v>-0.436748547431399</v>
      </c>
      <c r="G13" s="48">
        <v>104298</v>
      </c>
    </row>
    <row r="14" ht="35" customHeight="1" spans="1:7">
      <c r="A14" s="47" t="s">
        <v>423</v>
      </c>
      <c r="B14" s="48">
        <v>363</v>
      </c>
      <c r="C14" s="48">
        <v>235</v>
      </c>
      <c r="D14" s="48">
        <v>121</v>
      </c>
      <c r="E14" s="49">
        <f t="shared" si="0"/>
        <v>0.514893617021277</v>
      </c>
      <c r="F14" s="50">
        <f t="shared" si="1"/>
        <v>0.531645569620253</v>
      </c>
      <c r="G14" s="48">
        <v>79</v>
      </c>
    </row>
    <row r="15" ht="35" customHeight="1" spans="1:7">
      <c r="A15" s="47" t="s">
        <v>405</v>
      </c>
      <c r="B15" s="48">
        <v>26433</v>
      </c>
      <c r="C15" s="48">
        <v>26898</v>
      </c>
      <c r="D15" s="48">
        <v>26897</v>
      </c>
      <c r="E15" s="49">
        <f t="shared" si="0"/>
        <v>0.999962822514685</v>
      </c>
      <c r="F15" s="50">
        <f t="shared" si="1"/>
        <v>0.153882453882454</v>
      </c>
      <c r="G15" s="48">
        <v>23310</v>
      </c>
    </row>
    <row r="16" ht="35" customHeight="1" spans="1:7">
      <c r="A16" s="47" t="s">
        <v>406</v>
      </c>
      <c r="B16" s="48">
        <v>50</v>
      </c>
      <c r="C16" s="48">
        <v>141</v>
      </c>
      <c r="D16" s="48">
        <v>176</v>
      </c>
      <c r="E16" s="49">
        <f t="shared" si="0"/>
        <v>1.24822695035461</v>
      </c>
      <c r="F16" s="50">
        <f t="shared" si="1"/>
        <v>1.2</v>
      </c>
      <c r="G16" s="48">
        <v>80</v>
      </c>
    </row>
    <row r="17" ht="35" customHeight="1" spans="1:7">
      <c r="A17" s="47" t="s">
        <v>424</v>
      </c>
      <c r="B17" s="48"/>
      <c r="C17" s="48">
        <v>6000</v>
      </c>
      <c r="D17" s="48">
        <v>4950</v>
      </c>
      <c r="E17" s="49"/>
      <c r="F17" s="50"/>
      <c r="G17" s="48"/>
    </row>
    <row r="18" ht="35" customHeight="1" spans="1:7">
      <c r="A18" s="47" t="s">
        <v>425</v>
      </c>
      <c r="B18" s="48"/>
      <c r="C18" s="48"/>
      <c r="D18" s="48"/>
      <c r="E18" s="49"/>
      <c r="F18" s="50"/>
      <c r="G18" s="48"/>
    </row>
    <row r="19" ht="35" customHeight="1" spans="1:7">
      <c r="A19" s="51" t="s">
        <v>408</v>
      </c>
      <c r="B19" s="52">
        <f t="shared" ref="B19:G19" si="2">B5+B7+B9+B12+B15+B16+B17</f>
        <v>32056</v>
      </c>
      <c r="C19" s="52">
        <f t="shared" si="2"/>
        <v>76984</v>
      </c>
      <c r="D19" s="52">
        <f t="shared" si="2"/>
        <v>95149</v>
      </c>
      <c r="E19" s="53">
        <f t="shared" si="0"/>
        <v>1.23595812116803</v>
      </c>
      <c r="F19" s="54">
        <f t="shared" si="1"/>
        <v>-0.274430557356047</v>
      </c>
      <c r="G19" s="52">
        <f>G5+G7+G9+G12+G15+G16+G17</f>
        <v>131137</v>
      </c>
    </row>
    <row r="20" ht="35" customHeight="1" spans="1:7">
      <c r="A20" s="55" t="s">
        <v>105</v>
      </c>
      <c r="B20" s="52">
        <f t="shared" ref="B20:G20" si="3">SUM(B21:B24)</f>
        <v>2192</v>
      </c>
      <c r="C20" s="52">
        <f t="shared" si="3"/>
        <v>130520</v>
      </c>
      <c r="D20" s="52">
        <f t="shared" si="3"/>
        <v>158169</v>
      </c>
      <c r="E20" s="53">
        <f t="shared" si="0"/>
        <v>1.21183726631934</v>
      </c>
      <c r="F20" s="54">
        <f t="shared" si="1"/>
        <v>51.4606965174129</v>
      </c>
      <c r="G20" s="52">
        <f>SUM(G21:G24)</f>
        <v>3015</v>
      </c>
    </row>
    <row r="21" ht="35" customHeight="1" spans="1:7">
      <c r="A21" s="47" t="s">
        <v>409</v>
      </c>
      <c r="B21" s="48">
        <v>2000</v>
      </c>
      <c r="C21" s="48">
        <v>2400</v>
      </c>
      <c r="D21" s="48">
        <v>2005</v>
      </c>
      <c r="E21" s="49">
        <f t="shared" si="0"/>
        <v>0.835416666666667</v>
      </c>
      <c r="F21" s="50">
        <f t="shared" si="1"/>
        <v>2.64545454545455</v>
      </c>
      <c r="G21" s="48">
        <v>550</v>
      </c>
    </row>
    <row r="22" ht="35" customHeight="1" spans="1:7">
      <c r="A22" s="47" t="s">
        <v>410</v>
      </c>
      <c r="B22" s="48"/>
      <c r="C22" s="48"/>
      <c r="D22" s="48"/>
      <c r="E22" s="49"/>
      <c r="F22" s="50"/>
      <c r="G22" s="48"/>
    </row>
    <row r="23" ht="35" customHeight="1" spans="1:7">
      <c r="A23" s="47" t="s">
        <v>411</v>
      </c>
      <c r="B23" s="48"/>
      <c r="C23" s="48">
        <v>115300</v>
      </c>
      <c r="D23" s="48">
        <v>141975</v>
      </c>
      <c r="E23" s="49"/>
      <c r="F23" s="50">
        <v>0</v>
      </c>
      <c r="G23" s="48"/>
    </row>
    <row r="24" ht="35" customHeight="1" spans="1:7">
      <c r="A24" s="47" t="s">
        <v>109</v>
      </c>
      <c r="B24" s="48">
        <v>192</v>
      </c>
      <c r="C24" s="48">
        <v>12820</v>
      </c>
      <c r="D24" s="48">
        <v>14189</v>
      </c>
      <c r="E24" s="49">
        <f t="shared" si="0"/>
        <v>1.10678627145086</v>
      </c>
      <c r="F24" s="50">
        <f t="shared" si="1"/>
        <v>4.75618661257607</v>
      </c>
      <c r="G24" s="48">
        <v>2465</v>
      </c>
    </row>
    <row r="25" ht="35" customHeight="1" spans="1:7">
      <c r="A25" s="56" t="s">
        <v>412</v>
      </c>
      <c r="B25" s="57">
        <f t="shared" ref="B25:G25" si="4">B19+B20</f>
        <v>34248</v>
      </c>
      <c r="C25" s="57">
        <f t="shared" si="4"/>
        <v>207504</v>
      </c>
      <c r="D25" s="57">
        <f t="shared" si="4"/>
        <v>253318</v>
      </c>
      <c r="E25" s="53">
        <f t="shared" si="0"/>
        <v>1.22078610532809</v>
      </c>
      <c r="F25" s="54">
        <f t="shared" si="1"/>
        <v>0.888290893911384</v>
      </c>
      <c r="G25" s="57">
        <f>G19+G20</f>
        <v>134152</v>
      </c>
    </row>
    <row r="26" ht="24.9" customHeight="1"/>
    <row r="27" ht="24.9" customHeight="1"/>
    <row r="28" ht="24.9" customHeight="1"/>
    <row r="29" ht="24.9" customHeight="1"/>
    <row r="30" ht="24.9" customHeight="1"/>
    <row r="31" ht="24.9" customHeight="1"/>
    <row r="32" ht="24.9" customHeight="1"/>
    <row r="33" ht="24.9" customHeight="1"/>
    <row r="34" ht="24.9" customHeight="1"/>
    <row r="35" ht="24.9" customHeight="1"/>
    <row r="36" ht="24.9" customHeight="1"/>
    <row r="37" ht="24.9" customHeight="1"/>
    <row r="38" ht="24.9" customHeight="1"/>
    <row r="39" ht="24.9" customHeight="1"/>
    <row r="40" ht="24.9" customHeight="1"/>
    <row r="41" ht="24.9" customHeight="1"/>
    <row r="42" ht="24.9" customHeight="1"/>
    <row r="43" ht="24.9" customHeight="1"/>
    <row r="44" ht="24.9" customHeight="1"/>
    <row r="45" ht="24.9" customHeight="1"/>
    <row r="46" ht="24.9" customHeight="1"/>
    <row r="47" ht="24.9" customHeight="1"/>
    <row r="48" ht="24.9" customHeight="1"/>
    <row r="49" ht="24.9" customHeight="1"/>
    <row r="50" ht="24.9" customHeight="1"/>
    <row r="51" ht="24.9" customHeight="1"/>
    <row r="52" ht="24.9" customHeight="1"/>
    <row r="53" ht="24.9" customHeight="1"/>
    <row r="54" ht="24.9" customHeight="1"/>
    <row r="55" ht="24.9" customHeight="1"/>
    <row r="56" ht="24.9" customHeight="1"/>
    <row r="57" ht="24.9" customHeight="1"/>
    <row r="58" ht="24.9" customHeight="1"/>
    <row r="59" ht="24.9" customHeight="1"/>
    <row r="60" ht="24.9" customHeight="1"/>
    <row r="61" ht="24.9" customHeight="1"/>
    <row r="62" ht="24.9" customHeight="1"/>
    <row r="63" ht="24.9" customHeight="1"/>
    <row r="64" ht="24.9" customHeight="1"/>
    <row r="65" ht="24.9" customHeight="1"/>
    <row r="66" ht="24.9" customHeight="1"/>
  </sheetData>
  <mergeCells count="3">
    <mergeCell ref="A1:E1"/>
    <mergeCell ref="A2:E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4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showZeros="0" workbookViewId="0">
      <selection activeCell="A2" sqref="A2:F2"/>
    </sheetView>
  </sheetViews>
  <sheetFormatPr defaultColWidth="9" defaultRowHeight="14.25" outlineLevelCol="6"/>
  <cols>
    <col min="1" max="1" width="28" customWidth="1"/>
    <col min="2" max="2" width="10.6" customWidth="1"/>
    <col min="3" max="3" width="11.7" customWidth="1"/>
    <col min="4" max="4" width="10.6" customWidth="1"/>
    <col min="5" max="6" width="9.9" customWidth="1"/>
    <col min="7" max="7" width="9.5" customWidth="1"/>
  </cols>
  <sheetData>
    <row r="1" ht="24.9" customHeight="1" spans="1:6">
      <c r="A1" s="18" t="s">
        <v>426</v>
      </c>
      <c r="B1" s="18"/>
      <c r="C1" s="18"/>
      <c r="D1" s="18"/>
      <c r="E1" s="18"/>
      <c r="F1" s="18"/>
    </row>
    <row r="2" s="2" customFormat="1" ht="24.9" customHeight="1" spans="1:7">
      <c r="A2" s="20" t="s">
        <v>37</v>
      </c>
      <c r="B2" s="20"/>
      <c r="C2" s="20"/>
      <c r="D2" s="20"/>
      <c r="E2" s="20"/>
      <c r="F2" s="20"/>
      <c r="G2" s="21"/>
    </row>
    <row r="3" ht="24.9" customHeight="1" spans="1:6">
      <c r="A3" s="5" t="s">
        <v>50</v>
      </c>
      <c r="B3" s="5"/>
      <c r="C3" s="5"/>
      <c r="D3" s="5"/>
      <c r="E3" s="5"/>
      <c r="F3" s="5"/>
    </row>
    <row r="4" ht="37.5" customHeight="1" spans="1:6">
      <c r="A4" s="31" t="s">
        <v>427</v>
      </c>
      <c r="B4" s="31" t="s">
        <v>52</v>
      </c>
      <c r="C4" s="27" t="s">
        <v>53</v>
      </c>
      <c r="D4" s="27" t="s">
        <v>54</v>
      </c>
      <c r="E4" s="27" t="s">
        <v>55</v>
      </c>
      <c r="F4" s="27" t="s">
        <v>56</v>
      </c>
    </row>
    <row r="5" ht="35.25" customHeight="1" spans="1:6">
      <c r="A5" s="32" t="s">
        <v>428</v>
      </c>
      <c r="B5" s="32"/>
      <c r="C5" s="29"/>
      <c r="D5" s="29"/>
      <c r="E5" s="29"/>
      <c r="F5" s="29"/>
    </row>
    <row r="6" ht="36" customHeight="1" spans="1:6">
      <c r="A6" s="32" t="s">
        <v>429</v>
      </c>
      <c r="B6" s="32"/>
      <c r="C6" s="29"/>
      <c r="D6" s="29"/>
      <c r="E6" s="29"/>
      <c r="F6" s="29"/>
    </row>
    <row r="7" ht="24" customHeight="1" spans="1:6">
      <c r="A7" s="32" t="s">
        <v>430</v>
      </c>
      <c r="B7" s="32"/>
      <c r="C7" s="29"/>
      <c r="D7" s="29"/>
      <c r="E7" s="29"/>
      <c r="F7" s="29"/>
    </row>
    <row r="8" ht="37.5" customHeight="1" spans="1:6">
      <c r="A8" s="32" t="s">
        <v>431</v>
      </c>
      <c r="B8" s="32"/>
      <c r="C8" s="29"/>
      <c r="D8" s="29"/>
      <c r="E8" s="29"/>
      <c r="F8" s="29"/>
    </row>
    <row r="9" ht="36.75" customHeight="1" spans="1:6">
      <c r="A9" s="32" t="s">
        <v>432</v>
      </c>
      <c r="B9" s="32"/>
      <c r="C9" s="29"/>
      <c r="D9" s="29"/>
      <c r="E9" s="29"/>
      <c r="F9" s="29"/>
    </row>
    <row r="10" ht="24" customHeight="1" spans="1:6">
      <c r="A10" s="33" t="s">
        <v>371</v>
      </c>
      <c r="B10" s="33"/>
      <c r="C10" s="29"/>
      <c r="D10" s="29"/>
      <c r="E10" s="29"/>
      <c r="F10" s="29"/>
    </row>
    <row r="11" ht="24" customHeight="1" spans="1:6">
      <c r="A11" s="33"/>
      <c r="B11" s="33"/>
      <c r="C11" s="29"/>
      <c r="D11" s="29"/>
      <c r="E11" s="29"/>
      <c r="F11" s="29"/>
    </row>
    <row r="12" ht="24" customHeight="1" spans="1:6">
      <c r="A12" s="33"/>
      <c r="B12" s="33"/>
      <c r="C12" s="29"/>
      <c r="D12" s="29"/>
      <c r="E12" s="29"/>
      <c r="F12" s="29"/>
    </row>
    <row r="13" ht="24" customHeight="1" spans="1:6">
      <c r="A13" s="33"/>
      <c r="B13" s="33"/>
      <c r="C13" s="29"/>
      <c r="D13" s="29"/>
      <c r="E13" s="29"/>
      <c r="F13" s="29"/>
    </row>
    <row r="14" ht="24" customHeight="1" spans="1:6">
      <c r="A14" s="33"/>
      <c r="B14" s="33"/>
      <c r="C14" s="29"/>
      <c r="D14" s="29"/>
      <c r="E14" s="29"/>
      <c r="F14" s="29"/>
    </row>
    <row r="15" ht="24" customHeight="1" spans="1:6">
      <c r="A15" s="33"/>
      <c r="B15" s="33"/>
      <c r="C15" s="29"/>
      <c r="D15" s="29"/>
      <c r="E15" s="29"/>
      <c r="F15" s="29"/>
    </row>
    <row r="16" ht="24" customHeight="1" spans="1:6">
      <c r="A16" s="33"/>
      <c r="B16" s="33"/>
      <c r="C16" s="29"/>
      <c r="D16" s="29"/>
      <c r="E16" s="29"/>
      <c r="F16" s="29"/>
    </row>
    <row r="17" ht="24" customHeight="1" spans="1:6">
      <c r="A17" s="33"/>
      <c r="B17" s="33"/>
      <c r="C17" s="29"/>
      <c r="D17" s="29"/>
      <c r="E17" s="29"/>
      <c r="F17" s="29"/>
    </row>
    <row r="18" ht="24" customHeight="1" spans="1:6">
      <c r="A18" s="33"/>
      <c r="B18" s="33"/>
      <c r="C18" s="29"/>
      <c r="D18" s="29"/>
      <c r="E18" s="29"/>
      <c r="F18" s="29"/>
    </row>
    <row r="19" ht="24" customHeight="1" spans="1:6">
      <c r="A19" s="33"/>
      <c r="B19" s="33"/>
      <c r="C19" s="29"/>
      <c r="D19" s="29"/>
      <c r="E19" s="29"/>
      <c r="F19" s="29"/>
    </row>
    <row r="20" ht="24" customHeight="1" spans="1:6">
      <c r="A20" s="33"/>
      <c r="B20" s="33"/>
      <c r="C20" s="29"/>
      <c r="D20" s="29"/>
      <c r="E20" s="29"/>
      <c r="F20" s="29"/>
    </row>
    <row r="21" ht="24" customHeight="1" spans="1:6">
      <c r="A21" s="33"/>
      <c r="B21" s="33"/>
      <c r="C21" s="29"/>
      <c r="D21" s="29"/>
      <c r="E21" s="29"/>
      <c r="F21" s="29"/>
    </row>
    <row r="22" ht="24" customHeight="1" spans="1:6">
      <c r="A22" s="33"/>
      <c r="B22" s="33"/>
      <c r="C22" s="29"/>
      <c r="D22" s="29"/>
      <c r="E22" s="29"/>
      <c r="F22" s="29"/>
    </row>
    <row r="23" ht="24" customHeight="1" spans="1:6">
      <c r="A23" s="33"/>
      <c r="B23" s="33"/>
      <c r="C23" s="29"/>
      <c r="D23" s="29"/>
      <c r="E23" s="29"/>
      <c r="F23" s="29"/>
    </row>
    <row r="24" ht="24" customHeight="1" spans="1:6">
      <c r="A24" s="33"/>
      <c r="B24" s="33"/>
      <c r="C24" s="29"/>
      <c r="D24" s="29"/>
      <c r="E24" s="29"/>
      <c r="F24" s="29"/>
    </row>
    <row r="25" ht="24" customHeight="1" spans="1:6">
      <c r="A25" s="33"/>
      <c r="B25" s="33"/>
      <c r="C25" s="29"/>
      <c r="D25" s="29"/>
      <c r="E25" s="29"/>
      <c r="F25" s="29"/>
    </row>
    <row r="26" ht="24" customHeight="1" spans="1:6">
      <c r="A26" s="34" t="s">
        <v>433</v>
      </c>
      <c r="B26" s="34"/>
      <c r="C26" s="29"/>
      <c r="D26" s="29"/>
      <c r="E26" s="29"/>
      <c r="F26" s="29"/>
    </row>
    <row r="27" ht="24.9" customHeight="1"/>
    <row r="28" ht="24.9" customHeight="1"/>
    <row r="29" ht="24.9" customHeight="1"/>
    <row r="30" ht="24.9" customHeight="1"/>
    <row r="31" ht="24.9" customHeight="1"/>
    <row r="32" ht="24.9" customHeight="1"/>
    <row r="33" ht="24.9" customHeight="1"/>
    <row r="34" ht="24.9" customHeight="1"/>
    <row r="35" ht="24.9" customHeight="1"/>
    <row r="36" ht="24.9" customHeight="1"/>
    <row r="37" ht="24.9" customHeight="1"/>
    <row r="38" ht="24.9" customHeight="1"/>
    <row r="39" ht="24.9" customHeight="1"/>
    <row r="40" ht="24.9" customHeight="1"/>
    <row r="41" ht="24.9" customHeight="1"/>
    <row r="42" ht="24.9" customHeight="1"/>
    <row r="43" ht="24.9" customHeight="1"/>
    <row r="44" ht="24.9" customHeight="1"/>
    <row r="45" ht="24.9" customHeight="1"/>
    <row r="46" ht="24.9" customHeight="1"/>
    <row r="47" ht="24.9" customHeight="1"/>
    <row r="48" ht="24.9" customHeight="1"/>
    <row r="49" ht="24.9" customHeight="1"/>
    <row r="50" ht="24.9" customHeight="1"/>
    <row r="51" ht="24.9" customHeight="1"/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Zeros="0" topLeftCell="A4" workbookViewId="0">
      <selection activeCell="A2" sqref="A2:F2"/>
    </sheetView>
  </sheetViews>
  <sheetFormatPr defaultColWidth="9" defaultRowHeight="14.25" outlineLevelCol="6"/>
  <cols>
    <col min="1" max="1" width="28" customWidth="1"/>
    <col min="2" max="2" width="12" customWidth="1"/>
    <col min="3" max="3" width="11.4" customWidth="1"/>
    <col min="4" max="4" width="10.9" customWidth="1"/>
    <col min="5" max="6" width="9.7" customWidth="1"/>
    <col min="7" max="7" width="9.5" customWidth="1"/>
  </cols>
  <sheetData>
    <row r="1" ht="24.9" customHeight="1" spans="1:6">
      <c r="A1" s="14" t="s">
        <v>434</v>
      </c>
      <c r="B1" s="14"/>
      <c r="C1" s="14"/>
      <c r="D1" s="14"/>
      <c r="E1" s="14"/>
      <c r="F1" s="14"/>
    </row>
    <row r="2" s="2" customFormat="1" ht="29.25" customHeight="1" spans="1:7">
      <c r="A2" s="20" t="s">
        <v>435</v>
      </c>
      <c r="B2" s="20"/>
      <c r="C2" s="20"/>
      <c r="D2" s="20"/>
      <c r="E2" s="20"/>
      <c r="F2" s="20"/>
      <c r="G2" s="21"/>
    </row>
    <row r="3" ht="24.9" customHeight="1" spans="1:6">
      <c r="A3" s="19" t="s">
        <v>436</v>
      </c>
      <c r="B3" s="19"/>
      <c r="C3" s="19"/>
      <c r="D3" s="19"/>
      <c r="E3" s="19"/>
      <c r="F3" s="19"/>
    </row>
    <row r="4" ht="50.25" customHeight="1" spans="1:6">
      <c r="A4" s="6" t="s">
        <v>376</v>
      </c>
      <c r="B4" s="27" t="s">
        <v>52</v>
      </c>
      <c r="C4" s="27" t="s">
        <v>53</v>
      </c>
      <c r="D4" s="27" t="s">
        <v>54</v>
      </c>
      <c r="E4" s="27" t="s">
        <v>55</v>
      </c>
      <c r="F4" s="6" t="s">
        <v>56</v>
      </c>
    </row>
    <row r="5" ht="24" customHeight="1" spans="1:6">
      <c r="A5" s="28" t="s">
        <v>378</v>
      </c>
      <c r="B5" s="28"/>
      <c r="C5" s="29"/>
      <c r="D5" s="29"/>
      <c r="E5" s="29"/>
      <c r="F5" s="29"/>
    </row>
    <row r="6" ht="24" customHeight="1" spans="1:6">
      <c r="A6" s="28" t="s">
        <v>378</v>
      </c>
      <c r="B6" s="28"/>
      <c r="C6" s="29"/>
      <c r="D6" s="29"/>
      <c r="E6" s="29"/>
      <c r="F6" s="29"/>
    </row>
    <row r="7" ht="24" customHeight="1" spans="1:6">
      <c r="A7" s="28" t="s">
        <v>378</v>
      </c>
      <c r="B7" s="28"/>
      <c r="C7" s="29"/>
      <c r="D7" s="29"/>
      <c r="E7" s="29"/>
      <c r="F7" s="29"/>
    </row>
    <row r="8" ht="24" customHeight="1" spans="1:6">
      <c r="A8" s="28"/>
      <c r="B8" s="28"/>
      <c r="C8" s="29"/>
      <c r="D8" s="29"/>
      <c r="E8" s="29"/>
      <c r="F8" s="29"/>
    </row>
    <row r="9" ht="24" customHeight="1" spans="1:6">
      <c r="A9" s="28"/>
      <c r="B9" s="28"/>
      <c r="C9" s="29"/>
      <c r="D9" s="29"/>
      <c r="E9" s="29"/>
      <c r="F9" s="29"/>
    </row>
    <row r="10" ht="24" customHeight="1" spans="1:6">
      <c r="A10" s="28"/>
      <c r="B10" s="28"/>
      <c r="C10" s="29"/>
      <c r="D10" s="29"/>
      <c r="E10" s="29"/>
      <c r="F10" s="29"/>
    </row>
    <row r="11" ht="24" customHeight="1" spans="1:6">
      <c r="A11" s="28"/>
      <c r="B11" s="28"/>
      <c r="C11" s="29"/>
      <c r="D11" s="29"/>
      <c r="E11" s="29"/>
      <c r="F11" s="29"/>
    </row>
    <row r="12" ht="24" customHeight="1" spans="1:6">
      <c r="A12" s="28"/>
      <c r="B12" s="28"/>
      <c r="C12" s="29"/>
      <c r="D12" s="29"/>
      <c r="E12" s="29"/>
      <c r="F12" s="29"/>
    </row>
    <row r="13" ht="24" customHeight="1" spans="1:6">
      <c r="A13" s="28"/>
      <c r="B13" s="28"/>
      <c r="C13" s="29"/>
      <c r="D13" s="29"/>
      <c r="E13" s="29"/>
      <c r="F13" s="29"/>
    </row>
    <row r="14" ht="24" customHeight="1" spans="1:6">
      <c r="A14" s="28"/>
      <c r="B14" s="28"/>
      <c r="C14" s="29"/>
      <c r="D14" s="29"/>
      <c r="E14" s="29"/>
      <c r="F14" s="29"/>
    </row>
    <row r="15" ht="24" customHeight="1" spans="1:6">
      <c r="A15" s="28"/>
      <c r="B15" s="28"/>
      <c r="C15" s="29"/>
      <c r="D15" s="29"/>
      <c r="E15" s="29"/>
      <c r="F15" s="29"/>
    </row>
    <row r="16" ht="24" customHeight="1" spans="1:6">
      <c r="A16" s="28"/>
      <c r="B16" s="28"/>
      <c r="C16" s="29"/>
      <c r="D16" s="29"/>
      <c r="E16" s="29"/>
      <c r="F16" s="29"/>
    </row>
    <row r="17" ht="24" customHeight="1" spans="1:6">
      <c r="A17" s="28"/>
      <c r="B17" s="28"/>
      <c r="C17" s="29"/>
      <c r="D17" s="29"/>
      <c r="E17" s="29"/>
      <c r="F17" s="29"/>
    </row>
    <row r="18" ht="24" customHeight="1" spans="1:6">
      <c r="A18" s="28"/>
      <c r="B18" s="28"/>
      <c r="C18" s="29"/>
      <c r="D18" s="29"/>
      <c r="E18" s="29"/>
      <c r="F18" s="29"/>
    </row>
    <row r="19" ht="24" customHeight="1" spans="1:6">
      <c r="A19" s="28"/>
      <c r="B19" s="28"/>
      <c r="C19" s="29"/>
      <c r="D19" s="29"/>
      <c r="E19" s="29"/>
      <c r="F19" s="29"/>
    </row>
    <row r="20" ht="24" customHeight="1" spans="1:6">
      <c r="A20" s="28"/>
      <c r="B20" s="28"/>
      <c r="C20" s="29"/>
      <c r="D20" s="29"/>
      <c r="E20" s="29"/>
      <c r="F20" s="29"/>
    </row>
    <row r="21" ht="24" customHeight="1" spans="1:6">
      <c r="A21" s="28"/>
      <c r="B21" s="28"/>
      <c r="C21" s="29"/>
      <c r="D21" s="29"/>
      <c r="E21" s="29"/>
      <c r="F21" s="29"/>
    </row>
    <row r="22" ht="24" customHeight="1" spans="1:6">
      <c r="A22" s="28"/>
      <c r="B22" s="28"/>
      <c r="C22" s="29"/>
      <c r="D22" s="29"/>
      <c r="E22" s="29"/>
      <c r="F22" s="29"/>
    </row>
    <row r="23" ht="24" customHeight="1" spans="1:6">
      <c r="A23" s="28"/>
      <c r="B23" s="28"/>
      <c r="C23" s="29"/>
      <c r="D23" s="29"/>
      <c r="E23" s="29"/>
      <c r="F23" s="29"/>
    </row>
    <row r="24" ht="24" customHeight="1" spans="1:6">
      <c r="A24" s="28"/>
      <c r="B24" s="28"/>
      <c r="C24" s="29"/>
      <c r="D24" s="29"/>
      <c r="E24" s="29"/>
      <c r="F24" s="29"/>
    </row>
    <row r="25" ht="24" customHeight="1" spans="1:6">
      <c r="A25" s="30" t="s">
        <v>371</v>
      </c>
      <c r="B25" s="30"/>
      <c r="C25" s="29"/>
      <c r="D25" s="29"/>
      <c r="E25" s="29"/>
      <c r="F25" s="29"/>
    </row>
    <row r="26" ht="24" customHeight="1" spans="1:6">
      <c r="A26" s="6" t="s">
        <v>374</v>
      </c>
      <c r="B26" s="6"/>
      <c r="C26" s="29"/>
      <c r="D26" s="29"/>
      <c r="E26" s="29"/>
      <c r="F26" s="29"/>
    </row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18" sqref="G18"/>
    </sheetView>
  </sheetViews>
  <sheetFormatPr defaultColWidth="9" defaultRowHeight="14.25" outlineLevelCol="2"/>
  <cols>
    <col min="1" max="1" width="50.6" customWidth="1"/>
    <col min="2" max="2" width="20.6" customWidth="1"/>
    <col min="3" max="3" width="12.6" customWidth="1"/>
  </cols>
  <sheetData>
    <row r="1" customFormat="1" ht="24.9" customHeight="1" spans="1:3">
      <c r="A1" s="14" t="s">
        <v>437</v>
      </c>
      <c r="B1" s="14"/>
      <c r="C1" s="14"/>
    </row>
    <row r="2" s="2" customFormat="1" ht="29.25" customHeight="1" spans="1:3">
      <c r="A2" s="20" t="s">
        <v>438</v>
      </c>
      <c r="B2" s="20"/>
      <c r="C2" s="21"/>
    </row>
    <row r="3" customFormat="1" ht="24.9" customHeight="1" spans="1:3">
      <c r="A3" s="22" t="s">
        <v>439</v>
      </c>
      <c r="B3" s="22"/>
      <c r="C3" s="23"/>
    </row>
    <row r="4" customFormat="1" ht="24.9" customHeight="1" spans="1:2">
      <c r="A4" s="6" t="s">
        <v>381</v>
      </c>
      <c r="B4" s="6" t="s">
        <v>382</v>
      </c>
    </row>
    <row r="5" customFormat="1" ht="24" customHeight="1" spans="1:2">
      <c r="A5" s="24" t="s">
        <v>440</v>
      </c>
      <c r="B5" s="25">
        <v>786541</v>
      </c>
    </row>
    <row r="6" customFormat="1" ht="24" customHeight="1" spans="1:2">
      <c r="A6" s="24" t="s">
        <v>441</v>
      </c>
      <c r="B6" s="25">
        <v>872125</v>
      </c>
    </row>
    <row r="7" customFormat="1" ht="24" customHeight="1" spans="1:2">
      <c r="A7" s="24" t="s">
        <v>442</v>
      </c>
      <c r="B7" s="25">
        <v>200600</v>
      </c>
    </row>
    <row r="8" customFormat="1" ht="24" customHeight="1" spans="1:2">
      <c r="A8" s="24" t="s">
        <v>443</v>
      </c>
      <c r="B8" s="25">
        <v>115300</v>
      </c>
    </row>
    <row r="9" customFormat="1" ht="24" customHeight="1" spans="1:2">
      <c r="A9" s="24" t="s">
        <v>389</v>
      </c>
      <c r="B9" s="25"/>
    </row>
    <row r="10" customFormat="1" ht="24" customHeight="1" spans="1:2">
      <c r="A10" s="24" t="s">
        <v>444</v>
      </c>
      <c r="B10" s="25">
        <v>871841</v>
      </c>
    </row>
    <row r="11" customFormat="1" ht="24" customHeight="1" spans="1:2">
      <c r="A11" s="24"/>
      <c r="B11" s="26"/>
    </row>
  </sheetData>
  <mergeCells count="2">
    <mergeCell ref="A2:B2"/>
    <mergeCell ref="A3:B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view="pageBreakPreview" zoomScaleNormal="100" workbookViewId="0">
      <selection activeCell="C31" sqref="C31"/>
    </sheetView>
  </sheetViews>
  <sheetFormatPr defaultColWidth="9.1" defaultRowHeight="13.5" outlineLevelCol="3"/>
  <cols>
    <col min="1" max="1" width="8.375" style="194" customWidth="1"/>
    <col min="2" max="2" width="51.375" style="195" customWidth="1"/>
    <col min="3" max="3" width="28.5" style="195" customWidth="1"/>
    <col min="4" max="4" width="9.5" style="195" customWidth="1"/>
    <col min="5" max="254" width="9.1" style="195"/>
    <col min="255" max="255" width="9.6" style="195" customWidth="1"/>
    <col min="256" max="256" width="10.7" style="195" customWidth="1"/>
    <col min="257" max="257" width="47.2" style="195" customWidth="1"/>
    <col min="258" max="258" width="6.9" style="195" customWidth="1"/>
    <col min="259" max="259" width="37.4" style="195" customWidth="1"/>
    <col min="260" max="260" width="9.5" style="195" customWidth="1"/>
    <col min="261" max="510" width="9.1" style="195"/>
    <col min="511" max="511" width="9.6" style="195" customWidth="1"/>
    <col min="512" max="512" width="10.7" style="195" customWidth="1"/>
    <col min="513" max="513" width="47.2" style="195" customWidth="1"/>
    <col min="514" max="514" width="6.9" style="195" customWidth="1"/>
    <col min="515" max="515" width="37.4" style="195" customWidth="1"/>
    <col min="516" max="516" width="9.5" style="195" customWidth="1"/>
    <col min="517" max="766" width="9.1" style="195"/>
    <col min="767" max="767" width="9.6" style="195" customWidth="1"/>
    <col min="768" max="768" width="10.7" style="195" customWidth="1"/>
    <col min="769" max="769" width="47.2" style="195" customWidth="1"/>
    <col min="770" max="770" width="6.9" style="195" customWidth="1"/>
    <col min="771" max="771" width="37.4" style="195" customWidth="1"/>
    <col min="772" max="772" width="9.5" style="195" customWidth="1"/>
    <col min="773" max="1022" width="9.1" style="195"/>
    <col min="1023" max="1023" width="9.6" style="195" customWidth="1"/>
    <col min="1024" max="1024" width="10.7" style="195" customWidth="1"/>
    <col min="1025" max="1025" width="47.2" style="195" customWidth="1"/>
    <col min="1026" max="1026" width="6.9" style="195" customWidth="1"/>
    <col min="1027" max="1027" width="37.4" style="195" customWidth="1"/>
    <col min="1028" max="1028" width="9.5" style="195" customWidth="1"/>
    <col min="1029" max="1278" width="9.1" style="195"/>
    <col min="1279" max="1279" width="9.6" style="195" customWidth="1"/>
    <col min="1280" max="1280" width="10.7" style="195" customWidth="1"/>
    <col min="1281" max="1281" width="47.2" style="195" customWidth="1"/>
    <col min="1282" max="1282" width="6.9" style="195" customWidth="1"/>
    <col min="1283" max="1283" width="37.4" style="195" customWidth="1"/>
    <col min="1284" max="1284" width="9.5" style="195" customWidth="1"/>
    <col min="1285" max="1534" width="9.1" style="195"/>
    <col min="1535" max="1535" width="9.6" style="195" customWidth="1"/>
    <col min="1536" max="1536" width="10.7" style="195" customWidth="1"/>
    <col min="1537" max="1537" width="47.2" style="195" customWidth="1"/>
    <col min="1538" max="1538" width="6.9" style="195" customWidth="1"/>
    <col min="1539" max="1539" width="37.4" style="195" customWidth="1"/>
    <col min="1540" max="1540" width="9.5" style="195" customWidth="1"/>
    <col min="1541" max="1790" width="9.1" style="195"/>
    <col min="1791" max="1791" width="9.6" style="195" customWidth="1"/>
    <col min="1792" max="1792" width="10.7" style="195" customWidth="1"/>
    <col min="1793" max="1793" width="47.2" style="195" customWidth="1"/>
    <col min="1794" max="1794" width="6.9" style="195" customWidth="1"/>
    <col min="1795" max="1795" width="37.4" style="195" customWidth="1"/>
    <col min="1796" max="1796" width="9.5" style="195" customWidth="1"/>
    <col min="1797" max="2046" width="9.1" style="195"/>
    <col min="2047" max="2047" width="9.6" style="195" customWidth="1"/>
    <col min="2048" max="2048" width="10.7" style="195" customWidth="1"/>
    <col min="2049" max="2049" width="47.2" style="195" customWidth="1"/>
    <col min="2050" max="2050" width="6.9" style="195" customWidth="1"/>
    <col min="2051" max="2051" width="37.4" style="195" customWidth="1"/>
    <col min="2052" max="2052" width="9.5" style="195" customWidth="1"/>
    <col min="2053" max="2302" width="9.1" style="195"/>
    <col min="2303" max="2303" width="9.6" style="195" customWidth="1"/>
    <col min="2304" max="2304" width="10.7" style="195" customWidth="1"/>
    <col min="2305" max="2305" width="47.2" style="195" customWidth="1"/>
    <col min="2306" max="2306" width="6.9" style="195" customWidth="1"/>
    <col min="2307" max="2307" width="37.4" style="195" customWidth="1"/>
    <col min="2308" max="2308" width="9.5" style="195" customWidth="1"/>
    <col min="2309" max="2558" width="9.1" style="195"/>
    <col min="2559" max="2559" width="9.6" style="195" customWidth="1"/>
    <col min="2560" max="2560" width="10.7" style="195" customWidth="1"/>
    <col min="2561" max="2561" width="47.2" style="195" customWidth="1"/>
    <col min="2562" max="2562" width="6.9" style="195" customWidth="1"/>
    <col min="2563" max="2563" width="37.4" style="195" customWidth="1"/>
    <col min="2564" max="2564" width="9.5" style="195" customWidth="1"/>
    <col min="2565" max="2814" width="9.1" style="195"/>
    <col min="2815" max="2815" width="9.6" style="195" customWidth="1"/>
    <col min="2816" max="2816" width="10.7" style="195" customWidth="1"/>
    <col min="2817" max="2817" width="47.2" style="195" customWidth="1"/>
    <col min="2818" max="2818" width="6.9" style="195" customWidth="1"/>
    <col min="2819" max="2819" width="37.4" style="195" customWidth="1"/>
    <col min="2820" max="2820" width="9.5" style="195" customWidth="1"/>
    <col min="2821" max="3070" width="9.1" style="195"/>
    <col min="3071" max="3071" width="9.6" style="195" customWidth="1"/>
    <col min="3072" max="3072" width="10.7" style="195" customWidth="1"/>
    <col min="3073" max="3073" width="47.2" style="195" customWidth="1"/>
    <col min="3074" max="3074" width="6.9" style="195" customWidth="1"/>
    <col min="3075" max="3075" width="37.4" style="195" customWidth="1"/>
    <col min="3076" max="3076" width="9.5" style="195" customWidth="1"/>
    <col min="3077" max="3326" width="9.1" style="195"/>
    <col min="3327" max="3327" width="9.6" style="195" customWidth="1"/>
    <col min="3328" max="3328" width="10.7" style="195" customWidth="1"/>
    <col min="3329" max="3329" width="47.2" style="195" customWidth="1"/>
    <col min="3330" max="3330" width="6.9" style="195" customWidth="1"/>
    <col min="3331" max="3331" width="37.4" style="195" customWidth="1"/>
    <col min="3332" max="3332" width="9.5" style="195" customWidth="1"/>
    <col min="3333" max="3582" width="9.1" style="195"/>
    <col min="3583" max="3583" width="9.6" style="195" customWidth="1"/>
    <col min="3584" max="3584" width="10.7" style="195" customWidth="1"/>
    <col min="3585" max="3585" width="47.2" style="195" customWidth="1"/>
    <col min="3586" max="3586" width="6.9" style="195" customWidth="1"/>
    <col min="3587" max="3587" width="37.4" style="195" customWidth="1"/>
    <col min="3588" max="3588" width="9.5" style="195" customWidth="1"/>
    <col min="3589" max="3838" width="9.1" style="195"/>
    <col min="3839" max="3839" width="9.6" style="195" customWidth="1"/>
    <col min="3840" max="3840" width="10.7" style="195" customWidth="1"/>
    <col min="3841" max="3841" width="47.2" style="195" customWidth="1"/>
    <col min="3842" max="3842" width="6.9" style="195" customWidth="1"/>
    <col min="3843" max="3843" width="37.4" style="195" customWidth="1"/>
    <col min="3844" max="3844" width="9.5" style="195" customWidth="1"/>
    <col min="3845" max="4094" width="9.1" style="195"/>
    <col min="4095" max="4095" width="9.6" style="195" customWidth="1"/>
    <col min="4096" max="4096" width="10.7" style="195" customWidth="1"/>
    <col min="4097" max="4097" width="47.2" style="195" customWidth="1"/>
    <col min="4098" max="4098" width="6.9" style="195" customWidth="1"/>
    <col min="4099" max="4099" width="37.4" style="195" customWidth="1"/>
    <col min="4100" max="4100" width="9.5" style="195" customWidth="1"/>
    <col min="4101" max="4350" width="9.1" style="195"/>
    <col min="4351" max="4351" width="9.6" style="195" customWidth="1"/>
    <col min="4352" max="4352" width="10.7" style="195" customWidth="1"/>
    <col min="4353" max="4353" width="47.2" style="195" customWidth="1"/>
    <col min="4354" max="4354" width="6.9" style="195" customWidth="1"/>
    <col min="4355" max="4355" width="37.4" style="195" customWidth="1"/>
    <col min="4356" max="4356" width="9.5" style="195" customWidth="1"/>
    <col min="4357" max="4606" width="9.1" style="195"/>
    <col min="4607" max="4607" width="9.6" style="195" customWidth="1"/>
    <col min="4608" max="4608" width="10.7" style="195" customWidth="1"/>
    <col min="4609" max="4609" width="47.2" style="195" customWidth="1"/>
    <col min="4610" max="4610" width="6.9" style="195" customWidth="1"/>
    <col min="4611" max="4611" width="37.4" style="195" customWidth="1"/>
    <col min="4612" max="4612" width="9.5" style="195" customWidth="1"/>
    <col min="4613" max="4862" width="9.1" style="195"/>
    <col min="4863" max="4863" width="9.6" style="195" customWidth="1"/>
    <col min="4864" max="4864" width="10.7" style="195" customWidth="1"/>
    <col min="4865" max="4865" width="47.2" style="195" customWidth="1"/>
    <col min="4866" max="4866" width="6.9" style="195" customWidth="1"/>
    <col min="4867" max="4867" width="37.4" style="195" customWidth="1"/>
    <col min="4868" max="4868" width="9.5" style="195" customWidth="1"/>
    <col min="4869" max="5118" width="9.1" style="195"/>
    <col min="5119" max="5119" width="9.6" style="195" customWidth="1"/>
    <col min="5120" max="5120" width="10.7" style="195" customWidth="1"/>
    <col min="5121" max="5121" width="47.2" style="195" customWidth="1"/>
    <col min="5122" max="5122" width="6.9" style="195" customWidth="1"/>
    <col min="5123" max="5123" width="37.4" style="195" customWidth="1"/>
    <col min="5124" max="5124" width="9.5" style="195" customWidth="1"/>
    <col min="5125" max="5374" width="9.1" style="195"/>
    <col min="5375" max="5375" width="9.6" style="195" customWidth="1"/>
    <col min="5376" max="5376" width="10.7" style="195" customWidth="1"/>
    <col min="5377" max="5377" width="47.2" style="195" customWidth="1"/>
    <col min="5378" max="5378" width="6.9" style="195" customWidth="1"/>
    <col min="5379" max="5379" width="37.4" style="195" customWidth="1"/>
    <col min="5380" max="5380" width="9.5" style="195" customWidth="1"/>
    <col min="5381" max="5630" width="9.1" style="195"/>
    <col min="5631" max="5631" width="9.6" style="195" customWidth="1"/>
    <col min="5632" max="5632" width="10.7" style="195" customWidth="1"/>
    <col min="5633" max="5633" width="47.2" style="195" customWidth="1"/>
    <col min="5634" max="5634" width="6.9" style="195" customWidth="1"/>
    <col min="5635" max="5635" width="37.4" style="195" customWidth="1"/>
    <col min="5636" max="5636" width="9.5" style="195" customWidth="1"/>
    <col min="5637" max="5886" width="9.1" style="195"/>
    <col min="5887" max="5887" width="9.6" style="195" customWidth="1"/>
    <col min="5888" max="5888" width="10.7" style="195" customWidth="1"/>
    <col min="5889" max="5889" width="47.2" style="195" customWidth="1"/>
    <col min="5890" max="5890" width="6.9" style="195" customWidth="1"/>
    <col min="5891" max="5891" width="37.4" style="195" customWidth="1"/>
    <col min="5892" max="5892" width="9.5" style="195" customWidth="1"/>
    <col min="5893" max="6142" width="9.1" style="195"/>
    <col min="6143" max="6143" width="9.6" style="195" customWidth="1"/>
    <col min="6144" max="6144" width="10.7" style="195" customWidth="1"/>
    <col min="6145" max="6145" width="47.2" style="195" customWidth="1"/>
    <col min="6146" max="6146" width="6.9" style="195" customWidth="1"/>
    <col min="6147" max="6147" width="37.4" style="195" customWidth="1"/>
    <col min="6148" max="6148" width="9.5" style="195" customWidth="1"/>
    <col min="6149" max="6398" width="9.1" style="195"/>
    <col min="6399" max="6399" width="9.6" style="195" customWidth="1"/>
    <col min="6400" max="6400" width="10.7" style="195" customWidth="1"/>
    <col min="6401" max="6401" width="47.2" style="195" customWidth="1"/>
    <col min="6402" max="6402" width="6.9" style="195" customWidth="1"/>
    <col min="6403" max="6403" width="37.4" style="195" customWidth="1"/>
    <col min="6404" max="6404" width="9.5" style="195" customWidth="1"/>
    <col min="6405" max="6654" width="9.1" style="195"/>
    <col min="6655" max="6655" width="9.6" style="195" customWidth="1"/>
    <col min="6656" max="6656" width="10.7" style="195" customWidth="1"/>
    <col min="6657" max="6657" width="47.2" style="195" customWidth="1"/>
    <col min="6658" max="6658" width="6.9" style="195" customWidth="1"/>
    <col min="6659" max="6659" width="37.4" style="195" customWidth="1"/>
    <col min="6660" max="6660" width="9.5" style="195" customWidth="1"/>
    <col min="6661" max="6910" width="9.1" style="195"/>
    <col min="6911" max="6911" width="9.6" style="195" customWidth="1"/>
    <col min="6912" max="6912" width="10.7" style="195" customWidth="1"/>
    <col min="6913" max="6913" width="47.2" style="195" customWidth="1"/>
    <col min="6914" max="6914" width="6.9" style="195" customWidth="1"/>
    <col min="6915" max="6915" width="37.4" style="195" customWidth="1"/>
    <col min="6916" max="6916" width="9.5" style="195" customWidth="1"/>
    <col min="6917" max="7166" width="9.1" style="195"/>
    <col min="7167" max="7167" width="9.6" style="195" customWidth="1"/>
    <col min="7168" max="7168" width="10.7" style="195" customWidth="1"/>
    <col min="7169" max="7169" width="47.2" style="195" customWidth="1"/>
    <col min="7170" max="7170" width="6.9" style="195" customWidth="1"/>
    <col min="7171" max="7171" width="37.4" style="195" customWidth="1"/>
    <col min="7172" max="7172" width="9.5" style="195" customWidth="1"/>
    <col min="7173" max="7422" width="9.1" style="195"/>
    <col min="7423" max="7423" width="9.6" style="195" customWidth="1"/>
    <col min="7424" max="7424" width="10.7" style="195" customWidth="1"/>
    <col min="7425" max="7425" width="47.2" style="195" customWidth="1"/>
    <col min="7426" max="7426" width="6.9" style="195" customWidth="1"/>
    <col min="7427" max="7427" width="37.4" style="195" customWidth="1"/>
    <col min="7428" max="7428" width="9.5" style="195" customWidth="1"/>
    <col min="7429" max="7678" width="9.1" style="195"/>
    <col min="7679" max="7679" width="9.6" style="195" customWidth="1"/>
    <col min="7680" max="7680" width="10.7" style="195" customWidth="1"/>
    <col min="7681" max="7681" width="47.2" style="195" customWidth="1"/>
    <col min="7682" max="7682" width="6.9" style="195" customWidth="1"/>
    <col min="7683" max="7683" width="37.4" style="195" customWidth="1"/>
    <col min="7684" max="7684" width="9.5" style="195" customWidth="1"/>
    <col min="7685" max="7934" width="9.1" style="195"/>
    <col min="7935" max="7935" width="9.6" style="195" customWidth="1"/>
    <col min="7936" max="7936" width="10.7" style="195" customWidth="1"/>
    <col min="7937" max="7937" width="47.2" style="195" customWidth="1"/>
    <col min="7938" max="7938" width="6.9" style="195" customWidth="1"/>
    <col min="7939" max="7939" width="37.4" style="195" customWidth="1"/>
    <col min="7940" max="7940" width="9.5" style="195" customWidth="1"/>
    <col min="7941" max="8190" width="9.1" style="195"/>
    <col min="8191" max="8191" width="9.6" style="195" customWidth="1"/>
    <col min="8192" max="8192" width="10.7" style="195" customWidth="1"/>
    <col min="8193" max="8193" width="47.2" style="195" customWidth="1"/>
    <col min="8194" max="8194" width="6.9" style="195" customWidth="1"/>
    <col min="8195" max="8195" width="37.4" style="195" customWidth="1"/>
    <col min="8196" max="8196" width="9.5" style="195" customWidth="1"/>
    <col min="8197" max="8446" width="9.1" style="195"/>
    <col min="8447" max="8447" width="9.6" style="195" customWidth="1"/>
    <col min="8448" max="8448" width="10.7" style="195" customWidth="1"/>
    <col min="8449" max="8449" width="47.2" style="195" customWidth="1"/>
    <col min="8450" max="8450" width="6.9" style="195" customWidth="1"/>
    <col min="8451" max="8451" width="37.4" style="195" customWidth="1"/>
    <col min="8452" max="8452" width="9.5" style="195" customWidth="1"/>
    <col min="8453" max="8702" width="9.1" style="195"/>
    <col min="8703" max="8703" width="9.6" style="195" customWidth="1"/>
    <col min="8704" max="8704" width="10.7" style="195" customWidth="1"/>
    <col min="8705" max="8705" width="47.2" style="195" customWidth="1"/>
    <col min="8706" max="8706" width="6.9" style="195" customWidth="1"/>
    <col min="8707" max="8707" width="37.4" style="195" customWidth="1"/>
    <col min="8708" max="8708" width="9.5" style="195" customWidth="1"/>
    <col min="8709" max="8958" width="9.1" style="195"/>
    <col min="8959" max="8959" width="9.6" style="195" customWidth="1"/>
    <col min="8960" max="8960" width="10.7" style="195" customWidth="1"/>
    <col min="8961" max="8961" width="47.2" style="195" customWidth="1"/>
    <col min="8962" max="8962" width="6.9" style="195" customWidth="1"/>
    <col min="8963" max="8963" width="37.4" style="195" customWidth="1"/>
    <col min="8964" max="8964" width="9.5" style="195" customWidth="1"/>
    <col min="8965" max="9214" width="9.1" style="195"/>
    <col min="9215" max="9215" width="9.6" style="195" customWidth="1"/>
    <col min="9216" max="9216" width="10.7" style="195" customWidth="1"/>
    <col min="9217" max="9217" width="47.2" style="195" customWidth="1"/>
    <col min="9218" max="9218" width="6.9" style="195" customWidth="1"/>
    <col min="9219" max="9219" width="37.4" style="195" customWidth="1"/>
    <col min="9220" max="9220" width="9.5" style="195" customWidth="1"/>
    <col min="9221" max="9470" width="9.1" style="195"/>
    <col min="9471" max="9471" width="9.6" style="195" customWidth="1"/>
    <col min="9472" max="9472" width="10.7" style="195" customWidth="1"/>
    <col min="9473" max="9473" width="47.2" style="195" customWidth="1"/>
    <col min="9474" max="9474" width="6.9" style="195" customWidth="1"/>
    <col min="9475" max="9475" width="37.4" style="195" customWidth="1"/>
    <col min="9476" max="9476" width="9.5" style="195" customWidth="1"/>
    <col min="9477" max="9726" width="9.1" style="195"/>
    <col min="9727" max="9727" width="9.6" style="195" customWidth="1"/>
    <col min="9728" max="9728" width="10.7" style="195" customWidth="1"/>
    <col min="9729" max="9729" width="47.2" style="195" customWidth="1"/>
    <col min="9730" max="9730" width="6.9" style="195" customWidth="1"/>
    <col min="9731" max="9731" width="37.4" style="195" customWidth="1"/>
    <col min="9732" max="9732" width="9.5" style="195" customWidth="1"/>
    <col min="9733" max="9982" width="9.1" style="195"/>
    <col min="9983" max="9983" width="9.6" style="195" customWidth="1"/>
    <col min="9984" max="9984" width="10.7" style="195" customWidth="1"/>
    <col min="9985" max="9985" width="47.2" style="195" customWidth="1"/>
    <col min="9986" max="9986" width="6.9" style="195" customWidth="1"/>
    <col min="9987" max="9987" width="37.4" style="195" customWidth="1"/>
    <col min="9988" max="9988" width="9.5" style="195" customWidth="1"/>
    <col min="9989" max="10238" width="9.1" style="195"/>
    <col min="10239" max="10239" width="9.6" style="195" customWidth="1"/>
    <col min="10240" max="10240" width="10.7" style="195" customWidth="1"/>
    <col min="10241" max="10241" width="47.2" style="195" customWidth="1"/>
    <col min="10242" max="10242" width="6.9" style="195" customWidth="1"/>
    <col min="10243" max="10243" width="37.4" style="195" customWidth="1"/>
    <col min="10244" max="10244" width="9.5" style="195" customWidth="1"/>
    <col min="10245" max="10494" width="9.1" style="195"/>
    <col min="10495" max="10495" width="9.6" style="195" customWidth="1"/>
    <col min="10496" max="10496" width="10.7" style="195" customWidth="1"/>
    <col min="10497" max="10497" width="47.2" style="195" customWidth="1"/>
    <col min="10498" max="10498" width="6.9" style="195" customWidth="1"/>
    <col min="10499" max="10499" width="37.4" style="195" customWidth="1"/>
    <col min="10500" max="10500" width="9.5" style="195" customWidth="1"/>
    <col min="10501" max="10750" width="9.1" style="195"/>
    <col min="10751" max="10751" width="9.6" style="195" customWidth="1"/>
    <col min="10752" max="10752" width="10.7" style="195" customWidth="1"/>
    <col min="10753" max="10753" width="47.2" style="195" customWidth="1"/>
    <col min="10754" max="10754" width="6.9" style="195" customWidth="1"/>
    <col min="10755" max="10755" width="37.4" style="195" customWidth="1"/>
    <col min="10756" max="10756" width="9.5" style="195" customWidth="1"/>
    <col min="10757" max="11006" width="9.1" style="195"/>
    <col min="11007" max="11007" width="9.6" style="195" customWidth="1"/>
    <col min="11008" max="11008" width="10.7" style="195" customWidth="1"/>
    <col min="11009" max="11009" width="47.2" style="195" customWidth="1"/>
    <col min="11010" max="11010" width="6.9" style="195" customWidth="1"/>
    <col min="11011" max="11011" width="37.4" style="195" customWidth="1"/>
    <col min="11012" max="11012" width="9.5" style="195" customWidth="1"/>
    <col min="11013" max="11262" width="9.1" style="195"/>
    <col min="11263" max="11263" width="9.6" style="195" customWidth="1"/>
    <col min="11264" max="11264" width="10.7" style="195" customWidth="1"/>
    <col min="11265" max="11265" width="47.2" style="195" customWidth="1"/>
    <col min="11266" max="11266" width="6.9" style="195" customWidth="1"/>
    <col min="11267" max="11267" width="37.4" style="195" customWidth="1"/>
    <col min="11268" max="11268" width="9.5" style="195" customWidth="1"/>
    <col min="11269" max="11518" width="9.1" style="195"/>
    <col min="11519" max="11519" width="9.6" style="195" customWidth="1"/>
    <col min="11520" max="11520" width="10.7" style="195" customWidth="1"/>
    <col min="11521" max="11521" width="47.2" style="195" customWidth="1"/>
    <col min="11522" max="11522" width="6.9" style="195" customWidth="1"/>
    <col min="11523" max="11523" width="37.4" style="195" customWidth="1"/>
    <col min="11524" max="11524" width="9.5" style="195" customWidth="1"/>
    <col min="11525" max="11774" width="9.1" style="195"/>
    <col min="11775" max="11775" width="9.6" style="195" customWidth="1"/>
    <col min="11776" max="11776" width="10.7" style="195" customWidth="1"/>
    <col min="11777" max="11777" width="47.2" style="195" customWidth="1"/>
    <col min="11778" max="11778" width="6.9" style="195" customWidth="1"/>
    <col min="11779" max="11779" width="37.4" style="195" customWidth="1"/>
    <col min="11780" max="11780" width="9.5" style="195" customWidth="1"/>
    <col min="11781" max="12030" width="9.1" style="195"/>
    <col min="12031" max="12031" width="9.6" style="195" customWidth="1"/>
    <col min="12032" max="12032" width="10.7" style="195" customWidth="1"/>
    <col min="12033" max="12033" width="47.2" style="195" customWidth="1"/>
    <col min="12034" max="12034" width="6.9" style="195" customWidth="1"/>
    <col min="12035" max="12035" width="37.4" style="195" customWidth="1"/>
    <col min="12036" max="12036" width="9.5" style="195" customWidth="1"/>
    <col min="12037" max="12286" width="9.1" style="195"/>
    <col min="12287" max="12287" width="9.6" style="195" customWidth="1"/>
    <col min="12288" max="12288" width="10.7" style="195" customWidth="1"/>
    <col min="12289" max="12289" width="47.2" style="195" customWidth="1"/>
    <col min="12290" max="12290" width="6.9" style="195" customWidth="1"/>
    <col min="12291" max="12291" width="37.4" style="195" customWidth="1"/>
    <col min="12292" max="12292" width="9.5" style="195" customWidth="1"/>
    <col min="12293" max="12542" width="9.1" style="195"/>
    <col min="12543" max="12543" width="9.6" style="195" customWidth="1"/>
    <col min="12544" max="12544" width="10.7" style="195" customWidth="1"/>
    <col min="12545" max="12545" width="47.2" style="195" customWidth="1"/>
    <col min="12546" max="12546" width="6.9" style="195" customWidth="1"/>
    <col min="12547" max="12547" width="37.4" style="195" customWidth="1"/>
    <col min="12548" max="12548" width="9.5" style="195" customWidth="1"/>
    <col min="12549" max="12798" width="9.1" style="195"/>
    <col min="12799" max="12799" width="9.6" style="195" customWidth="1"/>
    <col min="12800" max="12800" width="10.7" style="195" customWidth="1"/>
    <col min="12801" max="12801" width="47.2" style="195" customWidth="1"/>
    <col min="12802" max="12802" width="6.9" style="195" customWidth="1"/>
    <col min="12803" max="12803" width="37.4" style="195" customWidth="1"/>
    <col min="12804" max="12804" width="9.5" style="195" customWidth="1"/>
    <col min="12805" max="13054" width="9.1" style="195"/>
    <col min="13055" max="13055" width="9.6" style="195" customWidth="1"/>
    <col min="13056" max="13056" width="10.7" style="195" customWidth="1"/>
    <col min="13057" max="13057" width="47.2" style="195" customWidth="1"/>
    <col min="13058" max="13058" width="6.9" style="195" customWidth="1"/>
    <col min="13059" max="13059" width="37.4" style="195" customWidth="1"/>
    <col min="13060" max="13060" width="9.5" style="195" customWidth="1"/>
    <col min="13061" max="13310" width="9.1" style="195"/>
    <col min="13311" max="13311" width="9.6" style="195" customWidth="1"/>
    <col min="13312" max="13312" width="10.7" style="195" customWidth="1"/>
    <col min="13313" max="13313" width="47.2" style="195" customWidth="1"/>
    <col min="13314" max="13314" width="6.9" style="195" customWidth="1"/>
    <col min="13315" max="13315" width="37.4" style="195" customWidth="1"/>
    <col min="13316" max="13316" width="9.5" style="195" customWidth="1"/>
    <col min="13317" max="13566" width="9.1" style="195"/>
    <col min="13567" max="13567" width="9.6" style="195" customWidth="1"/>
    <col min="13568" max="13568" width="10.7" style="195" customWidth="1"/>
    <col min="13569" max="13569" width="47.2" style="195" customWidth="1"/>
    <col min="13570" max="13570" width="6.9" style="195" customWidth="1"/>
    <col min="13571" max="13571" width="37.4" style="195" customWidth="1"/>
    <col min="13572" max="13572" width="9.5" style="195" customWidth="1"/>
    <col min="13573" max="13822" width="9.1" style="195"/>
    <col min="13823" max="13823" width="9.6" style="195" customWidth="1"/>
    <col min="13824" max="13824" width="10.7" style="195" customWidth="1"/>
    <col min="13825" max="13825" width="47.2" style="195" customWidth="1"/>
    <col min="13826" max="13826" width="6.9" style="195" customWidth="1"/>
    <col min="13827" max="13827" width="37.4" style="195" customWidth="1"/>
    <col min="13828" max="13828" width="9.5" style="195" customWidth="1"/>
    <col min="13829" max="14078" width="9.1" style="195"/>
    <col min="14079" max="14079" width="9.6" style="195" customWidth="1"/>
    <col min="14080" max="14080" width="10.7" style="195" customWidth="1"/>
    <col min="14081" max="14081" width="47.2" style="195" customWidth="1"/>
    <col min="14082" max="14082" width="6.9" style="195" customWidth="1"/>
    <col min="14083" max="14083" width="37.4" style="195" customWidth="1"/>
    <col min="14084" max="14084" width="9.5" style="195" customWidth="1"/>
    <col min="14085" max="14334" width="9.1" style="195"/>
    <col min="14335" max="14335" width="9.6" style="195" customWidth="1"/>
    <col min="14336" max="14336" width="10.7" style="195" customWidth="1"/>
    <col min="14337" max="14337" width="47.2" style="195" customWidth="1"/>
    <col min="14338" max="14338" width="6.9" style="195" customWidth="1"/>
    <col min="14339" max="14339" width="37.4" style="195" customWidth="1"/>
    <col min="14340" max="14340" width="9.5" style="195" customWidth="1"/>
    <col min="14341" max="14590" width="9.1" style="195"/>
    <col min="14591" max="14591" width="9.6" style="195" customWidth="1"/>
    <col min="14592" max="14592" width="10.7" style="195" customWidth="1"/>
    <col min="14593" max="14593" width="47.2" style="195" customWidth="1"/>
    <col min="14594" max="14594" width="6.9" style="195" customWidth="1"/>
    <col min="14595" max="14595" width="37.4" style="195" customWidth="1"/>
    <col min="14596" max="14596" width="9.5" style="195" customWidth="1"/>
    <col min="14597" max="14846" width="9.1" style="195"/>
    <col min="14847" max="14847" width="9.6" style="195" customWidth="1"/>
    <col min="14848" max="14848" width="10.7" style="195" customWidth="1"/>
    <col min="14849" max="14849" width="47.2" style="195" customWidth="1"/>
    <col min="14850" max="14850" width="6.9" style="195" customWidth="1"/>
    <col min="14851" max="14851" width="37.4" style="195" customWidth="1"/>
    <col min="14852" max="14852" width="9.5" style="195" customWidth="1"/>
    <col min="14853" max="15102" width="9.1" style="195"/>
    <col min="15103" max="15103" width="9.6" style="195" customWidth="1"/>
    <col min="15104" max="15104" width="10.7" style="195" customWidth="1"/>
    <col min="15105" max="15105" width="47.2" style="195" customWidth="1"/>
    <col min="15106" max="15106" width="6.9" style="195" customWidth="1"/>
    <col min="15107" max="15107" width="37.4" style="195" customWidth="1"/>
    <col min="15108" max="15108" width="9.5" style="195" customWidth="1"/>
    <col min="15109" max="15358" width="9.1" style="195"/>
    <col min="15359" max="15359" width="9.6" style="195" customWidth="1"/>
    <col min="15360" max="15360" width="10.7" style="195" customWidth="1"/>
    <col min="15361" max="15361" width="47.2" style="195" customWidth="1"/>
    <col min="15362" max="15362" width="6.9" style="195" customWidth="1"/>
    <col min="15363" max="15363" width="37.4" style="195" customWidth="1"/>
    <col min="15364" max="15364" width="9.5" style="195" customWidth="1"/>
    <col min="15365" max="15614" width="9.1" style="195"/>
    <col min="15615" max="15615" width="9.6" style="195" customWidth="1"/>
    <col min="15616" max="15616" width="10.7" style="195" customWidth="1"/>
    <col min="15617" max="15617" width="47.2" style="195" customWidth="1"/>
    <col min="15618" max="15618" width="6.9" style="195" customWidth="1"/>
    <col min="15619" max="15619" width="37.4" style="195" customWidth="1"/>
    <col min="15620" max="15620" width="9.5" style="195" customWidth="1"/>
    <col min="15621" max="15870" width="9.1" style="195"/>
    <col min="15871" max="15871" width="9.6" style="195" customWidth="1"/>
    <col min="15872" max="15872" width="10.7" style="195" customWidth="1"/>
    <col min="15873" max="15873" width="47.2" style="195" customWidth="1"/>
    <col min="15874" max="15874" width="6.9" style="195" customWidth="1"/>
    <col min="15875" max="15875" width="37.4" style="195" customWidth="1"/>
    <col min="15876" max="15876" width="9.5" style="195" customWidth="1"/>
    <col min="15877" max="16126" width="9.1" style="195"/>
    <col min="16127" max="16127" width="9.6" style="195" customWidth="1"/>
    <col min="16128" max="16128" width="10.7" style="195" customWidth="1"/>
    <col min="16129" max="16129" width="47.2" style="195" customWidth="1"/>
    <col min="16130" max="16130" width="6.9" style="195" customWidth="1"/>
    <col min="16131" max="16131" width="37.4" style="195" customWidth="1"/>
    <col min="16132" max="16132" width="9.5" style="195" customWidth="1"/>
    <col min="16133" max="16384" width="9.1" style="195"/>
  </cols>
  <sheetData>
    <row r="1" s="193" customFormat="1" ht="35" customHeight="1" spans="1:3">
      <c r="A1" s="196" t="s">
        <v>6</v>
      </c>
      <c r="B1" s="196"/>
      <c r="C1" s="196"/>
    </row>
    <row r="2" ht="30.9" customHeight="1" spans="1:4">
      <c r="A2" s="197" t="s">
        <v>7</v>
      </c>
      <c r="B2" s="197"/>
      <c r="C2" s="197"/>
      <c r="D2" s="198"/>
    </row>
    <row r="3" ht="18.6" customHeight="1" spans="1:4">
      <c r="A3" s="199" t="s">
        <v>8</v>
      </c>
      <c r="B3" s="200" t="s">
        <v>9</v>
      </c>
      <c r="C3" s="200"/>
      <c r="D3" s="193"/>
    </row>
    <row r="4" ht="18.6" customHeight="1" spans="1:4">
      <c r="A4" s="201" t="s">
        <v>10</v>
      </c>
      <c r="B4" s="10" t="s">
        <v>11</v>
      </c>
      <c r="C4" s="202" t="s">
        <v>12</v>
      </c>
      <c r="D4" s="193"/>
    </row>
    <row r="5" ht="18.6" customHeight="1" spans="1:4">
      <c r="A5" s="201" t="s">
        <v>13</v>
      </c>
      <c r="B5" s="10" t="s">
        <v>14</v>
      </c>
      <c r="C5" s="202"/>
      <c r="D5" s="193"/>
    </row>
    <row r="6" ht="18.6" customHeight="1" spans="1:4">
      <c r="A6" s="201" t="s">
        <v>15</v>
      </c>
      <c r="B6" s="10" t="s">
        <v>11</v>
      </c>
      <c r="C6" s="202"/>
      <c r="D6" s="193"/>
    </row>
    <row r="7" ht="18.6" customHeight="1" spans="1:4">
      <c r="A7" s="201" t="s">
        <v>16</v>
      </c>
      <c r="B7" s="10" t="s">
        <v>14</v>
      </c>
      <c r="C7" s="202"/>
      <c r="D7" s="193"/>
    </row>
    <row r="8" ht="18.6" customHeight="1" spans="1:4">
      <c r="A8" s="201" t="s">
        <v>17</v>
      </c>
      <c r="B8" s="10" t="s">
        <v>18</v>
      </c>
      <c r="C8" s="202"/>
      <c r="D8" s="193"/>
    </row>
    <row r="9" ht="18.6" customHeight="1" spans="1:4">
      <c r="A9" s="201" t="s">
        <v>19</v>
      </c>
      <c r="B9" s="10" t="s">
        <v>20</v>
      </c>
      <c r="C9" s="202"/>
      <c r="D9" s="193"/>
    </row>
    <row r="10" ht="18.6" customHeight="1" spans="1:4">
      <c r="A10" s="201" t="s">
        <v>21</v>
      </c>
      <c r="B10" s="10" t="s">
        <v>22</v>
      </c>
      <c r="C10" s="202"/>
      <c r="D10" s="193"/>
    </row>
    <row r="11" ht="18.6" customHeight="1" spans="1:4">
      <c r="A11" s="201" t="s">
        <v>23</v>
      </c>
      <c r="B11" s="10" t="s">
        <v>24</v>
      </c>
      <c r="C11" s="202"/>
      <c r="D11" s="193"/>
    </row>
    <row r="12" ht="18.6" customHeight="1" spans="1:4">
      <c r="A12" s="201" t="s">
        <v>25</v>
      </c>
      <c r="B12" s="10" t="s">
        <v>26</v>
      </c>
      <c r="C12" s="202"/>
      <c r="D12" s="193"/>
    </row>
    <row r="13" ht="18.6" customHeight="1" spans="1:4">
      <c r="A13" s="201" t="s">
        <v>27</v>
      </c>
      <c r="B13" s="10" t="s">
        <v>28</v>
      </c>
      <c r="C13" s="202" t="s">
        <v>29</v>
      </c>
      <c r="D13" s="193"/>
    </row>
    <row r="14" ht="18.6" customHeight="1" spans="1:4">
      <c r="A14" s="201" t="s">
        <v>30</v>
      </c>
      <c r="B14" s="10" t="s">
        <v>31</v>
      </c>
      <c r="C14" s="202"/>
      <c r="D14" s="193"/>
    </row>
    <row r="15" ht="18.6" customHeight="1" spans="1:4">
      <c r="A15" s="201" t="s">
        <v>32</v>
      </c>
      <c r="B15" s="10" t="s">
        <v>28</v>
      </c>
      <c r="C15" s="202"/>
      <c r="D15" s="193"/>
    </row>
    <row r="16" ht="18.6" customHeight="1" spans="1:4">
      <c r="A16" s="201" t="s">
        <v>33</v>
      </c>
      <c r="B16" s="10" t="s">
        <v>31</v>
      </c>
      <c r="C16" s="202"/>
      <c r="D16" s="193"/>
    </row>
    <row r="17" ht="18.6" customHeight="1" spans="1:4">
      <c r="A17" s="201" t="s">
        <v>34</v>
      </c>
      <c r="B17" s="10" t="s">
        <v>35</v>
      </c>
      <c r="C17" s="202"/>
      <c r="D17" s="193"/>
    </row>
    <row r="18" ht="18.6" customHeight="1" spans="1:4">
      <c r="A18" s="201" t="s">
        <v>36</v>
      </c>
      <c r="B18" s="10" t="s">
        <v>37</v>
      </c>
      <c r="C18" s="202"/>
      <c r="D18" s="193"/>
    </row>
    <row r="19" ht="18.6" customHeight="1" spans="1:4">
      <c r="A19" s="201" t="s">
        <v>38</v>
      </c>
      <c r="B19" s="10" t="s">
        <v>39</v>
      </c>
      <c r="C19" s="202"/>
      <c r="D19" s="193"/>
    </row>
    <row r="20" ht="18.6" customHeight="1" spans="1:4">
      <c r="A20" s="201" t="s">
        <v>40</v>
      </c>
      <c r="B20" s="10" t="s">
        <v>41</v>
      </c>
      <c r="C20" s="202"/>
      <c r="D20" s="193"/>
    </row>
    <row r="21" ht="18.6" customHeight="1" spans="1:4">
      <c r="A21" s="201" t="s">
        <v>42</v>
      </c>
      <c r="B21" s="10" t="s">
        <v>43</v>
      </c>
      <c r="C21" s="202" t="s">
        <v>44</v>
      </c>
      <c r="D21" s="193"/>
    </row>
    <row r="22" ht="18.6" customHeight="1" spans="1:4">
      <c r="A22" s="201" t="s">
        <v>45</v>
      </c>
      <c r="B22" s="10" t="s">
        <v>46</v>
      </c>
      <c r="C22" s="202"/>
      <c r="D22" s="193"/>
    </row>
    <row r="23" ht="18.6" customHeight="1" spans="1:4">
      <c r="A23" s="201" t="s">
        <v>47</v>
      </c>
      <c r="B23" s="10" t="s">
        <v>43</v>
      </c>
      <c r="C23" s="202"/>
      <c r="D23" s="193"/>
    </row>
    <row r="24" ht="18.6" customHeight="1" spans="1:4">
      <c r="A24" s="201" t="s">
        <v>48</v>
      </c>
      <c r="B24" s="10" t="s">
        <v>46</v>
      </c>
      <c r="C24" s="202"/>
      <c r="D24" s="193"/>
    </row>
    <row r="25" spans="1:4">
      <c r="A25" s="196"/>
      <c r="B25" s="193"/>
      <c r="C25" s="193"/>
      <c r="D25" s="193"/>
    </row>
    <row r="26" spans="1:4">
      <c r="A26" s="196"/>
      <c r="B26" s="193"/>
      <c r="C26" s="193"/>
      <c r="D26" s="193"/>
    </row>
    <row r="27" spans="1:4">
      <c r="A27" s="196"/>
      <c r="B27" s="193"/>
      <c r="C27" s="193"/>
      <c r="D27" s="193"/>
    </row>
    <row r="28" spans="1:4">
      <c r="A28" s="196"/>
      <c r="B28" s="193"/>
      <c r="C28" s="193"/>
      <c r="D28" s="193"/>
    </row>
  </sheetData>
  <mergeCells count="5">
    <mergeCell ref="A1:C1"/>
    <mergeCell ref="A2:C2"/>
    <mergeCell ref="C4:C12"/>
    <mergeCell ref="C13:C20"/>
    <mergeCell ref="C21:C24"/>
  </mergeCells>
  <pageMargins left="1.0625" right="0.354166666666667" top="0.668055555555556" bottom="1" header="0.5" footer="0.5"/>
  <pageSetup paperSize="9" scale="92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Zeros="0" topLeftCell="A4" workbookViewId="0">
      <selection activeCell="H26" sqref="H26"/>
    </sheetView>
  </sheetViews>
  <sheetFormatPr defaultColWidth="9" defaultRowHeight="14.25" outlineLevelCol="5"/>
  <cols>
    <col min="1" max="1" width="29.4" style="13" customWidth="1"/>
    <col min="2" max="2" width="11.7" style="13" customWidth="1"/>
    <col min="3" max="3" width="11.2" customWidth="1"/>
    <col min="4" max="4" width="10.6" customWidth="1"/>
    <col min="5" max="6" width="9" customWidth="1"/>
  </cols>
  <sheetData>
    <row r="1" ht="24.9" customHeight="1" spans="1:6">
      <c r="A1" s="14" t="s">
        <v>445</v>
      </c>
      <c r="B1" s="14"/>
      <c r="C1" s="14"/>
      <c r="D1" s="14"/>
      <c r="E1" s="14"/>
      <c r="F1" s="14"/>
    </row>
    <row r="2" s="2" customFormat="1" ht="29.25" customHeight="1" spans="1:6">
      <c r="A2" s="4" t="s">
        <v>43</v>
      </c>
      <c r="B2" s="4"/>
      <c r="C2" s="4"/>
      <c r="D2" s="4"/>
      <c r="E2" s="4"/>
      <c r="F2" s="4"/>
    </row>
    <row r="3" ht="24.9" customHeight="1" spans="1:6">
      <c r="A3" s="19" t="s">
        <v>446</v>
      </c>
      <c r="B3" s="19"/>
      <c r="C3" s="19"/>
      <c r="D3" s="19"/>
      <c r="E3" s="19"/>
      <c r="F3" s="19"/>
    </row>
    <row r="4" ht="48" customHeight="1" spans="1:6">
      <c r="A4" s="6" t="s">
        <v>51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  <row r="5" ht="24" customHeight="1" spans="1:6">
      <c r="A5" s="12" t="s">
        <v>447</v>
      </c>
      <c r="B5" s="12"/>
      <c r="C5" s="15"/>
      <c r="D5" s="15"/>
      <c r="E5" s="15"/>
      <c r="F5" s="9"/>
    </row>
    <row r="6" ht="24" customHeight="1" spans="1:6">
      <c r="A6" s="12" t="s">
        <v>448</v>
      </c>
      <c r="B6" s="12"/>
      <c r="C6" s="15"/>
      <c r="D6" s="15"/>
      <c r="E6" s="15"/>
      <c r="F6" s="9"/>
    </row>
    <row r="7" ht="24" customHeight="1" spans="1:6">
      <c r="A7" s="12" t="s">
        <v>449</v>
      </c>
      <c r="B7" s="12"/>
      <c r="C7" s="15"/>
      <c r="D7" s="15"/>
      <c r="E7" s="15"/>
      <c r="F7" s="9"/>
    </row>
    <row r="8" ht="24" customHeight="1" spans="1:6">
      <c r="A8" s="12" t="s">
        <v>450</v>
      </c>
      <c r="B8" s="12"/>
      <c r="C8" s="15"/>
      <c r="D8" s="15"/>
      <c r="E8" s="15"/>
      <c r="F8" s="9"/>
    </row>
    <row r="9" ht="24" customHeight="1" spans="1:6">
      <c r="A9" s="12" t="s">
        <v>451</v>
      </c>
      <c r="B9" s="12"/>
      <c r="C9" s="15"/>
      <c r="D9" s="15"/>
      <c r="E9" s="15"/>
      <c r="F9" s="9"/>
    </row>
    <row r="10" ht="24" customHeight="1" spans="1:6">
      <c r="A10" s="16" t="s">
        <v>73</v>
      </c>
      <c r="B10" s="16"/>
      <c r="C10" s="15"/>
      <c r="D10" s="15"/>
      <c r="E10" s="15"/>
      <c r="F10" s="9"/>
    </row>
    <row r="11" ht="24" customHeight="1" spans="1:6">
      <c r="A11" s="12" t="s">
        <v>452</v>
      </c>
      <c r="B11" s="17"/>
      <c r="C11" s="15"/>
      <c r="D11" s="15"/>
      <c r="E11" s="15"/>
      <c r="F11" s="9"/>
    </row>
    <row r="12" ht="24" customHeight="1" spans="1:6">
      <c r="A12" s="12" t="s">
        <v>453</v>
      </c>
      <c r="B12" s="17"/>
      <c r="C12" s="15"/>
      <c r="D12" s="15"/>
      <c r="E12" s="15"/>
      <c r="F12" s="9"/>
    </row>
    <row r="13" ht="24" customHeight="1" spans="1:6">
      <c r="A13" s="12" t="s">
        <v>454</v>
      </c>
      <c r="B13" s="17"/>
      <c r="C13" s="15"/>
      <c r="D13" s="15"/>
      <c r="E13" s="15"/>
      <c r="F13" s="9"/>
    </row>
    <row r="14" ht="24" customHeight="1" spans="1:6">
      <c r="A14" s="16" t="s">
        <v>80</v>
      </c>
      <c r="B14" s="16"/>
      <c r="C14" s="15"/>
      <c r="D14" s="15"/>
      <c r="E14" s="15"/>
      <c r="F14" s="9"/>
    </row>
    <row r="15" ht="24.9" customHeight="1"/>
    <row r="16" ht="24.9" customHeight="1"/>
    <row r="17" ht="24.9" customHeight="1"/>
    <row r="18" ht="24.9" customHeight="1"/>
  </sheetData>
  <mergeCells count="3">
    <mergeCell ref="A1:F1"/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showZeros="0" workbookViewId="0">
      <selection activeCell="A2" sqref="A2:F2"/>
    </sheetView>
  </sheetViews>
  <sheetFormatPr defaultColWidth="9" defaultRowHeight="14.25" outlineLevelCol="5"/>
  <cols>
    <col min="1" max="1" width="32.9" customWidth="1"/>
    <col min="2" max="6" width="9.6" customWidth="1"/>
  </cols>
  <sheetData>
    <row r="1" ht="24.9" customHeight="1" spans="1:6">
      <c r="A1" s="18" t="s">
        <v>455</v>
      </c>
      <c r="B1" s="18"/>
      <c r="C1" s="18"/>
      <c r="D1" s="18"/>
      <c r="E1" s="18"/>
      <c r="F1" s="18"/>
    </row>
    <row r="2" s="2" customFormat="1" ht="29.25" customHeight="1" spans="1:6">
      <c r="A2" s="4" t="s">
        <v>46</v>
      </c>
      <c r="B2" s="4"/>
      <c r="C2" s="4"/>
      <c r="D2" s="4"/>
      <c r="E2" s="4"/>
      <c r="F2" s="4"/>
    </row>
    <row r="3" ht="24.9" customHeight="1" spans="1:6">
      <c r="A3" s="19" t="s">
        <v>456</v>
      </c>
      <c r="B3" s="19"/>
      <c r="C3" s="19"/>
      <c r="D3" s="19"/>
      <c r="E3" s="19"/>
      <c r="F3" s="19"/>
    </row>
    <row r="4" ht="30" customHeight="1" spans="1:6">
      <c r="A4" s="6" t="s">
        <v>51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  <row r="5" ht="24" customHeight="1" spans="1:6">
      <c r="A5" s="7" t="s">
        <v>457</v>
      </c>
      <c r="B5" s="8"/>
      <c r="C5" s="9"/>
      <c r="D5" s="9"/>
      <c r="E5" s="9"/>
      <c r="F5" s="9"/>
    </row>
    <row r="6" ht="36" customHeight="1" spans="1:6">
      <c r="A6" s="7" t="s">
        <v>458</v>
      </c>
      <c r="B6" s="8"/>
      <c r="C6" s="9"/>
      <c r="D6" s="9"/>
      <c r="E6" s="9"/>
      <c r="F6" s="9"/>
    </row>
    <row r="7" ht="24" customHeight="1" spans="1:6">
      <c r="A7" s="7" t="s">
        <v>459</v>
      </c>
      <c r="B7" s="9"/>
      <c r="C7" s="9"/>
      <c r="D7" s="9"/>
      <c r="E7" s="9"/>
      <c r="F7" s="9"/>
    </row>
    <row r="8" ht="24" customHeight="1" spans="1:6">
      <c r="A8" s="7" t="s">
        <v>460</v>
      </c>
      <c r="B8" s="9"/>
      <c r="C8" s="9"/>
      <c r="D8" s="9"/>
      <c r="E8" s="9"/>
      <c r="F8" s="9"/>
    </row>
    <row r="9" ht="24" customHeight="1" spans="1:6">
      <c r="A9" s="7" t="s">
        <v>461</v>
      </c>
      <c r="B9" s="9"/>
      <c r="C9" s="9"/>
      <c r="D9" s="9"/>
      <c r="E9" s="9"/>
      <c r="F9" s="9"/>
    </row>
    <row r="10" ht="24" customHeight="1" spans="1:6">
      <c r="A10" s="7" t="s">
        <v>462</v>
      </c>
      <c r="B10" s="9"/>
      <c r="C10" s="9"/>
      <c r="D10" s="9"/>
      <c r="E10" s="9"/>
      <c r="F10" s="9"/>
    </row>
    <row r="11" ht="24" customHeight="1" spans="1:6">
      <c r="A11" s="10" t="s">
        <v>463</v>
      </c>
      <c r="B11" s="9"/>
      <c r="C11" s="9"/>
      <c r="D11" s="9"/>
      <c r="E11" s="9"/>
      <c r="F11" s="9"/>
    </row>
    <row r="12" ht="24" customHeight="1" spans="1:6">
      <c r="A12" s="10" t="s">
        <v>464</v>
      </c>
      <c r="B12" s="9"/>
      <c r="C12" s="9"/>
      <c r="D12" s="9"/>
      <c r="E12" s="9"/>
      <c r="F12" s="9"/>
    </row>
    <row r="13" ht="24" customHeight="1" spans="1:6">
      <c r="A13" s="10" t="s">
        <v>462</v>
      </c>
      <c r="B13" s="9"/>
      <c r="C13" s="9"/>
      <c r="D13" s="9"/>
      <c r="E13" s="9"/>
      <c r="F13" s="9"/>
    </row>
    <row r="14" ht="24" customHeight="1" spans="1:6">
      <c r="A14" s="10" t="s">
        <v>465</v>
      </c>
      <c r="B14" s="9"/>
      <c r="C14" s="9"/>
      <c r="D14" s="9"/>
      <c r="E14" s="9"/>
      <c r="F14" s="9"/>
    </row>
    <row r="15" ht="24" customHeight="1" spans="1:6">
      <c r="A15" s="10" t="s">
        <v>466</v>
      </c>
      <c r="B15" s="9"/>
      <c r="C15" s="9"/>
      <c r="D15" s="9"/>
      <c r="E15" s="9"/>
      <c r="F15" s="9"/>
    </row>
    <row r="16" ht="24" customHeight="1" spans="1:6">
      <c r="A16" s="10" t="s">
        <v>467</v>
      </c>
      <c r="B16" s="9"/>
      <c r="C16" s="9"/>
      <c r="D16" s="9"/>
      <c r="E16" s="9"/>
      <c r="F16" s="9"/>
    </row>
    <row r="17" ht="24" customHeight="1" spans="1:6">
      <c r="A17" s="10" t="s">
        <v>468</v>
      </c>
      <c r="B17" s="9"/>
      <c r="C17" s="9"/>
      <c r="D17" s="9"/>
      <c r="E17" s="9"/>
      <c r="F17" s="9"/>
    </row>
    <row r="18" ht="24" customHeight="1" spans="1:6">
      <c r="A18" s="10" t="s">
        <v>462</v>
      </c>
      <c r="B18" s="9"/>
      <c r="C18" s="9"/>
      <c r="D18" s="9"/>
      <c r="E18" s="9"/>
      <c r="F18" s="9"/>
    </row>
    <row r="19" ht="24" customHeight="1" spans="1:6">
      <c r="A19" s="10" t="s">
        <v>469</v>
      </c>
      <c r="B19" s="9"/>
      <c r="C19" s="9"/>
      <c r="D19" s="9"/>
      <c r="E19" s="9"/>
      <c r="F19" s="9"/>
    </row>
    <row r="20" ht="24" customHeight="1" spans="1:6">
      <c r="A20" s="10" t="s">
        <v>470</v>
      </c>
      <c r="B20" s="9"/>
      <c r="C20" s="9"/>
      <c r="D20" s="9"/>
      <c r="E20" s="9"/>
      <c r="F20" s="9"/>
    </row>
    <row r="21" ht="24" customHeight="1" spans="1:6">
      <c r="A21" s="11" t="s">
        <v>408</v>
      </c>
      <c r="B21" s="9"/>
      <c r="C21" s="9"/>
      <c r="D21" s="9"/>
      <c r="E21" s="9"/>
      <c r="F21" s="9"/>
    </row>
    <row r="22" ht="24" customHeight="1" spans="1:6">
      <c r="A22" s="12" t="s">
        <v>471</v>
      </c>
      <c r="B22" s="9"/>
      <c r="C22" s="9"/>
      <c r="D22" s="9"/>
      <c r="E22" s="9"/>
      <c r="F22" s="9"/>
    </row>
    <row r="23" ht="24" customHeight="1" spans="1:6">
      <c r="A23" s="12" t="s">
        <v>472</v>
      </c>
      <c r="B23" s="9"/>
      <c r="C23" s="9"/>
      <c r="D23" s="9"/>
      <c r="E23" s="9"/>
      <c r="F23" s="9"/>
    </row>
    <row r="24" ht="24" customHeight="1" spans="1:6">
      <c r="A24" s="12" t="s">
        <v>473</v>
      </c>
      <c r="B24" s="9"/>
      <c r="C24" s="9"/>
      <c r="D24" s="9"/>
      <c r="E24" s="9"/>
      <c r="F24" s="9"/>
    </row>
    <row r="25" ht="24" customHeight="1" spans="1:6">
      <c r="A25" s="12" t="s">
        <v>474</v>
      </c>
      <c r="B25" s="9"/>
      <c r="C25" s="9"/>
      <c r="D25" s="9"/>
      <c r="E25" s="9"/>
      <c r="F25" s="9"/>
    </row>
    <row r="26" ht="24" customHeight="1" spans="1:6">
      <c r="A26" s="11" t="s">
        <v>110</v>
      </c>
      <c r="B26" s="9"/>
      <c r="C26" s="9"/>
      <c r="D26" s="9"/>
      <c r="E26" s="9"/>
      <c r="F26" s="9"/>
    </row>
  </sheetData>
  <mergeCells count="3">
    <mergeCell ref="A1:F1"/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Zeros="0" workbookViewId="0">
      <selection activeCell="J10" sqref="J10"/>
    </sheetView>
  </sheetViews>
  <sheetFormatPr defaultColWidth="9" defaultRowHeight="14.25" outlineLevelCol="5"/>
  <cols>
    <col min="1" max="1" width="30.5" style="13" customWidth="1"/>
    <col min="2" max="2" width="11.1" style="13" customWidth="1"/>
    <col min="3" max="3" width="11.6" customWidth="1"/>
    <col min="4" max="4" width="10.6" customWidth="1"/>
    <col min="5" max="6" width="8.4" customWidth="1"/>
  </cols>
  <sheetData>
    <row r="1" ht="24.9" customHeight="1" spans="1:6">
      <c r="A1" s="14" t="s">
        <v>475</v>
      </c>
      <c r="B1" s="14"/>
      <c r="C1" s="14"/>
      <c r="D1" s="14"/>
      <c r="E1" s="14"/>
      <c r="F1" s="14"/>
    </row>
    <row r="2" s="2" customFormat="1" ht="29.25" customHeight="1" spans="1:6">
      <c r="A2" s="4" t="s">
        <v>43</v>
      </c>
      <c r="B2" s="4"/>
      <c r="C2" s="4"/>
      <c r="D2" s="4"/>
      <c r="E2" s="4"/>
      <c r="F2" s="4"/>
    </row>
    <row r="3" ht="24.9" customHeight="1" spans="1:6">
      <c r="A3" s="5" t="s">
        <v>50</v>
      </c>
      <c r="B3" s="5"/>
      <c r="C3" s="5"/>
      <c r="D3" s="5"/>
      <c r="E3" s="5"/>
      <c r="F3" s="5"/>
    </row>
    <row r="4" ht="48.75" customHeight="1" spans="1:6">
      <c r="A4" s="6" t="s">
        <v>51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  <row r="5" ht="24" customHeight="1" spans="1:6">
      <c r="A5" s="12" t="s">
        <v>447</v>
      </c>
      <c r="B5" s="12"/>
      <c r="C5" s="15"/>
      <c r="D5" s="15"/>
      <c r="E5" s="15"/>
      <c r="F5" s="9"/>
    </row>
    <row r="6" ht="24" customHeight="1" spans="1:6">
      <c r="A6" s="12" t="s">
        <v>448</v>
      </c>
      <c r="B6" s="12"/>
      <c r="C6" s="15"/>
      <c r="D6" s="15"/>
      <c r="E6" s="15"/>
      <c r="F6" s="9"/>
    </row>
    <row r="7" ht="24" customHeight="1" spans="1:6">
      <c r="A7" s="12" t="s">
        <v>449</v>
      </c>
      <c r="B7" s="12"/>
      <c r="C7" s="15"/>
      <c r="D7" s="15"/>
      <c r="E7" s="15"/>
      <c r="F7" s="9"/>
    </row>
    <row r="8" ht="24" customHeight="1" spans="1:6">
      <c r="A8" s="12" t="s">
        <v>450</v>
      </c>
      <c r="B8" s="12"/>
      <c r="C8" s="15"/>
      <c r="D8" s="15"/>
      <c r="E8" s="15"/>
      <c r="F8" s="9"/>
    </row>
    <row r="9" ht="24" customHeight="1" spans="1:6">
      <c r="A9" s="12" t="s">
        <v>451</v>
      </c>
      <c r="B9" s="12"/>
      <c r="C9" s="15"/>
      <c r="D9" s="15"/>
      <c r="E9" s="15"/>
      <c r="F9" s="9"/>
    </row>
    <row r="10" ht="24" customHeight="1" spans="1:6">
      <c r="A10" s="16" t="s">
        <v>73</v>
      </c>
      <c r="B10" s="16"/>
      <c r="C10" s="15"/>
      <c r="D10" s="15"/>
      <c r="E10" s="15"/>
      <c r="F10" s="9"/>
    </row>
    <row r="11" ht="24" customHeight="1" spans="1:6">
      <c r="A11" s="12" t="s">
        <v>452</v>
      </c>
      <c r="B11" s="17"/>
      <c r="C11" s="15"/>
      <c r="D11" s="15"/>
      <c r="E11" s="15"/>
      <c r="F11" s="9"/>
    </row>
    <row r="12" ht="24" customHeight="1" spans="1:6">
      <c r="A12" s="12" t="s">
        <v>476</v>
      </c>
      <c r="B12" s="17"/>
      <c r="C12" s="15"/>
      <c r="D12" s="15"/>
      <c r="E12" s="15"/>
      <c r="F12" s="9"/>
    </row>
    <row r="13" ht="24" customHeight="1" spans="1:6">
      <c r="A13" s="12" t="s">
        <v>453</v>
      </c>
      <c r="B13" s="17"/>
      <c r="C13" s="15"/>
      <c r="D13" s="15"/>
      <c r="E13" s="15"/>
      <c r="F13" s="9"/>
    </row>
    <row r="14" ht="24" customHeight="1" spans="1:6">
      <c r="A14" s="12" t="s">
        <v>454</v>
      </c>
      <c r="B14" s="17"/>
      <c r="C14" s="15"/>
      <c r="D14" s="15"/>
      <c r="E14" s="15"/>
      <c r="F14" s="9"/>
    </row>
    <row r="15" ht="24" customHeight="1" spans="1:6">
      <c r="A15" s="16" t="s">
        <v>80</v>
      </c>
      <c r="B15" s="16"/>
      <c r="C15" s="15"/>
      <c r="D15" s="15"/>
      <c r="E15" s="15"/>
      <c r="F15" s="9"/>
    </row>
  </sheetData>
  <mergeCells count="3">
    <mergeCell ref="A1:F1"/>
    <mergeCell ref="A2:F2"/>
    <mergeCell ref="A3:F3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Zeros="0" workbookViewId="0">
      <selection activeCell="A2" sqref="A2:F2"/>
    </sheetView>
  </sheetViews>
  <sheetFormatPr defaultColWidth="9" defaultRowHeight="14.25" outlineLevelCol="5"/>
  <cols>
    <col min="1" max="1" width="35.6" customWidth="1"/>
    <col min="2" max="6" width="8.6" customWidth="1"/>
  </cols>
  <sheetData>
    <row r="1" s="1" customFormat="1" ht="27.9" customHeight="1" spans="1:6">
      <c r="A1" s="3" t="s">
        <v>477</v>
      </c>
      <c r="B1" s="3"/>
      <c r="C1" s="3"/>
      <c r="D1" s="3"/>
      <c r="E1" s="3"/>
      <c r="F1" s="3"/>
    </row>
    <row r="2" s="2" customFormat="1" ht="29.25" customHeight="1" spans="1:6">
      <c r="A2" s="4" t="s">
        <v>46</v>
      </c>
      <c r="B2" s="4"/>
      <c r="C2" s="4"/>
      <c r="D2" s="4"/>
      <c r="E2" s="4"/>
      <c r="F2" s="4"/>
    </row>
    <row r="3" ht="27.9" customHeight="1" spans="1:6">
      <c r="A3" s="5" t="s">
        <v>50</v>
      </c>
      <c r="B3" s="5"/>
      <c r="C3" s="5"/>
      <c r="D3" s="5"/>
      <c r="E3" s="5"/>
      <c r="F3" s="5"/>
    </row>
    <row r="4" ht="30" customHeight="1" spans="1:6">
      <c r="A4" s="6" t="s">
        <v>51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  <row r="5" ht="24" customHeight="1" spans="1:6">
      <c r="A5" s="7" t="s">
        <v>457</v>
      </c>
      <c r="B5" s="8"/>
      <c r="C5" s="9"/>
      <c r="D5" s="9"/>
      <c r="E5" s="9"/>
      <c r="F5" s="9"/>
    </row>
    <row r="6" ht="37.5" customHeight="1" spans="1:6">
      <c r="A6" s="7" t="s">
        <v>458</v>
      </c>
      <c r="B6" s="8"/>
      <c r="C6" s="9"/>
      <c r="D6" s="9"/>
      <c r="E6" s="9"/>
      <c r="F6" s="9"/>
    </row>
    <row r="7" ht="24" customHeight="1" spans="1:6">
      <c r="A7" s="7" t="s">
        <v>459</v>
      </c>
      <c r="B7" s="9"/>
      <c r="C7" s="9"/>
      <c r="D7" s="9"/>
      <c r="E7" s="9"/>
      <c r="F7" s="9"/>
    </row>
    <row r="8" ht="24" customHeight="1" spans="1:6">
      <c r="A8" s="7" t="s">
        <v>460</v>
      </c>
      <c r="B8" s="9"/>
      <c r="C8" s="9"/>
      <c r="D8" s="9"/>
      <c r="E8" s="9"/>
      <c r="F8" s="9"/>
    </row>
    <row r="9" ht="24" customHeight="1" spans="1:6">
      <c r="A9" s="7" t="s">
        <v>461</v>
      </c>
      <c r="B9" s="9"/>
      <c r="C9" s="9"/>
      <c r="D9" s="9"/>
      <c r="E9" s="9"/>
      <c r="F9" s="9"/>
    </row>
    <row r="10" ht="24" customHeight="1" spans="1:6">
      <c r="A10" s="7" t="s">
        <v>462</v>
      </c>
      <c r="B10" s="9"/>
      <c r="C10" s="9"/>
      <c r="D10" s="9"/>
      <c r="E10" s="9"/>
      <c r="F10" s="9"/>
    </row>
    <row r="11" ht="24" customHeight="1" spans="1:6">
      <c r="A11" s="10" t="s">
        <v>463</v>
      </c>
      <c r="B11" s="9"/>
      <c r="C11" s="9"/>
      <c r="D11" s="9"/>
      <c r="E11" s="9"/>
      <c r="F11" s="9"/>
    </row>
    <row r="12" ht="24" customHeight="1" spans="1:6">
      <c r="A12" s="10" t="s">
        <v>464</v>
      </c>
      <c r="B12" s="9"/>
      <c r="C12" s="9"/>
      <c r="D12" s="9"/>
      <c r="E12" s="9"/>
      <c r="F12" s="9"/>
    </row>
    <row r="13" ht="24" customHeight="1" spans="1:6">
      <c r="A13" s="10" t="s">
        <v>462</v>
      </c>
      <c r="B13" s="9"/>
      <c r="C13" s="9"/>
      <c r="D13" s="9"/>
      <c r="E13" s="9"/>
      <c r="F13" s="9"/>
    </row>
    <row r="14" ht="24" customHeight="1" spans="1:6">
      <c r="A14" s="10" t="s">
        <v>465</v>
      </c>
      <c r="B14" s="9"/>
      <c r="C14" s="9"/>
      <c r="D14" s="9"/>
      <c r="E14" s="9"/>
      <c r="F14" s="9"/>
    </row>
    <row r="15" ht="24" customHeight="1" spans="1:6">
      <c r="A15" s="10" t="s">
        <v>466</v>
      </c>
      <c r="B15" s="9"/>
      <c r="C15" s="9"/>
      <c r="D15" s="9"/>
      <c r="E15" s="9"/>
      <c r="F15" s="9"/>
    </row>
    <row r="16" ht="24" customHeight="1" spans="1:6">
      <c r="A16" s="10" t="s">
        <v>467</v>
      </c>
      <c r="B16" s="9"/>
      <c r="C16" s="9"/>
      <c r="D16" s="9"/>
      <c r="E16" s="9"/>
      <c r="F16" s="9"/>
    </row>
    <row r="17" ht="24" customHeight="1" spans="1:6">
      <c r="A17" s="10" t="s">
        <v>468</v>
      </c>
      <c r="B17" s="9"/>
      <c r="C17" s="9"/>
      <c r="D17" s="9"/>
      <c r="E17" s="9"/>
      <c r="F17" s="9"/>
    </row>
    <row r="18" ht="24" customHeight="1" spans="1:6">
      <c r="A18" s="10" t="s">
        <v>462</v>
      </c>
      <c r="B18" s="9"/>
      <c r="C18" s="9"/>
      <c r="D18" s="9"/>
      <c r="E18" s="9"/>
      <c r="F18" s="9"/>
    </row>
    <row r="19" ht="24" customHeight="1" spans="1:6">
      <c r="A19" s="10" t="s">
        <v>478</v>
      </c>
      <c r="B19" s="9"/>
      <c r="C19" s="9"/>
      <c r="D19" s="9"/>
      <c r="E19" s="9"/>
      <c r="F19" s="9"/>
    </row>
    <row r="20" ht="24" customHeight="1" spans="1:6">
      <c r="A20" s="10" t="s">
        <v>470</v>
      </c>
      <c r="B20" s="9"/>
      <c r="C20" s="9"/>
      <c r="D20" s="9"/>
      <c r="E20" s="9"/>
      <c r="F20" s="9"/>
    </row>
    <row r="21" ht="24" customHeight="1" spans="1:6">
      <c r="A21" s="11" t="s">
        <v>408</v>
      </c>
      <c r="B21" s="9"/>
      <c r="C21" s="9"/>
      <c r="D21" s="9"/>
      <c r="E21" s="9"/>
      <c r="F21" s="9"/>
    </row>
    <row r="22" ht="24" customHeight="1" spans="1:6">
      <c r="A22" s="12" t="s">
        <v>479</v>
      </c>
      <c r="B22" s="9"/>
      <c r="C22" s="9"/>
      <c r="D22" s="9"/>
      <c r="E22" s="9"/>
      <c r="F22" s="9"/>
    </row>
    <row r="23" ht="24" customHeight="1" spans="1:6">
      <c r="A23" s="12" t="s">
        <v>471</v>
      </c>
      <c r="B23" s="9"/>
      <c r="C23" s="9"/>
      <c r="D23" s="9"/>
      <c r="E23" s="9"/>
      <c r="F23" s="9"/>
    </row>
    <row r="24" ht="24" customHeight="1" spans="1:6">
      <c r="A24" s="12" t="s">
        <v>472</v>
      </c>
      <c r="B24" s="9"/>
      <c r="C24" s="9"/>
      <c r="D24" s="9"/>
      <c r="E24" s="9"/>
      <c r="F24" s="9"/>
    </row>
    <row r="25" ht="24" customHeight="1" spans="1:6">
      <c r="A25" s="12" t="s">
        <v>473</v>
      </c>
      <c r="B25" s="9"/>
      <c r="C25" s="9"/>
      <c r="D25" s="9"/>
      <c r="E25" s="9"/>
      <c r="F25" s="9"/>
    </row>
    <row r="26" ht="24" customHeight="1" spans="1:6">
      <c r="A26" s="12" t="s">
        <v>474</v>
      </c>
      <c r="B26" s="9"/>
      <c r="C26" s="9"/>
      <c r="D26" s="9"/>
      <c r="E26" s="9"/>
      <c r="F26" s="9"/>
    </row>
    <row r="27" ht="24" customHeight="1" spans="1:6">
      <c r="A27" s="11" t="s">
        <v>110</v>
      </c>
      <c r="B27" s="9"/>
      <c r="C27" s="9"/>
      <c r="D27" s="9"/>
      <c r="E27" s="9"/>
      <c r="F27" s="9"/>
    </row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27"/>
  <sheetViews>
    <sheetView showZeros="0" tabSelected="1" view="pageBreakPreview" zoomScaleNormal="100" topLeftCell="A17" workbookViewId="0">
      <selection activeCell="K7" sqref="K7"/>
    </sheetView>
  </sheetViews>
  <sheetFormatPr defaultColWidth="9" defaultRowHeight="14.25" outlineLevelCol="6"/>
  <cols>
    <col min="1" max="1" width="36.3" style="35" customWidth="1"/>
    <col min="2" max="2" width="12.9" style="35" customWidth="1"/>
    <col min="3" max="5" width="11.9" style="35" customWidth="1"/>
    <col min="6" max="6" width="11.9" style="66" customWidth="1"/>
    <col min="7" max="7" width="12.875" style="35" hidden="1" customWidth="1"/>
    <col min="8" max="256" width="9" style="35"/>
    <col min="257" max="257" width="32.8" style="35" customWidth="1"/>
    <col min="258" max="258" width="12.9" style="35" customWidth="1"/>
    <col min="259" max="262" width="11.9" style="35" customWidth="1"/>
    <col min="263" max="512" width="9" style="35"/>
    <col min="513" max="513" width="32.8" style="35" customWidth="1"/>
    <col min="514" max="514" width="12.9" style="35" customWidth="1"/>
    <col min="515" max="518" width="11.9" style="35" customWidth="1"/>
    <col min="519" max="768" width="9" style="35"/>
    <col min="769" max="769" width="32.8" style="35" customWidth="1"/>
    <col min="770" max="770" width="12.9" style="35" customWidth="1"/>
    <col min="771" max="774" width="11.9" style="35" customWidth="1"/>
    <col min="775" max="1024" width="9" style="35"/>
    <col min="1025" max="1025" width="32.8" style="35" customWidth="1"/>
    <col min="1026" max="1026" width="12.9" style="35" customWidth="1"/>
    <col min="1027" max="1030" width="11.9" style="35" customWidth="1"/>
    <col min="1031" max="1280" width="9" style="35"/>
    <col min="1281" max="1281" width="32.8" style="35" customWidth="1"/>
    <col min="1282" max="1282" width="12.9" style="35" customWidth="1"/>
    <col min="1283" max="1286" width="11.9" style="35" customWidth="1"/>
    <col min="1287" max="1536" width="9" style="35"/>
    <col min="1537" max="1537" width="32.8" style="35" customWidth="1"/>
    <col min="1538" max="1538" width="12.9" style="35" customWidth="1"/>
    <col min="1539" max="1542" width="11.9" style="35" customWidth="1"/>
    <col min="1543" max="1792" width="9" style="35"/>
    <col min="1793" max="1793" width="32.8" style="35" customWidth="1"/>
    <col min="1794" max="1794" width="12.9" style="35" customWidth="1"/>
    <col min="1795" max="1798" width="11.9" style="35" customWidth="1"/>
    <col min="1799" max="2048" width="9" style="35"/>
    <col min="2049" max="2049" width="32.8" style="35" customWidth="1"/>
    <col min="2050" max="2050" width="12.9" style="35" customWidth="1"/>
    <col min="2051" max="2054" width="11.9" style="35" customWidth="1"/>
    <col min="2055" max="2304" width="9" style="35"/>
    <col min="2305" max="2305" width="32.8" style="35" customWidth="1"/>
    <col min="2306" max="2306" width="12.9" style="35" customWidth="1"/>
    <col min="2307" max="2310" width="11.9" style="35" customWidth="1"/>
    <col min="2311" max="2560" width="9" style="35"/>
    <col min="2561" max="2561" width="32.8" style="35" customWidth="1"/>
    <col min="2562" max="2562" width="12.9" style="35" customWidth="1"/>
    <col min="2563" max="2566" width="11.9" style="35" customWidth="1"/>
    <col min="2567" max="2816" width="9" style="35"/>
    <col min="2817" max="2817" width="32.8" style="35" customWidth="1"/>
    <col min="2818" max="2818" width="12.9" style="35" customWidth="1"/>
    <col min="2819" max="2822" width="11.9" style="35" customWidth="1"/>
    <col min="2823" max="3072" width="9" style="35"/>
    <col min="3073" max="3073" width="32.8" style="35" customWidth="1"/>
    <col min="3074" max="3074" width="12.9" style="35" customWidth="1"/>
    <col min="3075" max="3078" width="11.9" style="35" customWidth="1"/>
    <col min="3079" max="3328" width="9" style="35"/>
    <col min="3329" max="3329" width="32.8" style="35" customWidth="1"/>
    <col min="3330" max="3330" width="12.9" style="35" customWidth="1"/>
    <col min="3331" max="3334" width="11.9" style="35" customWidth="1"/>
    <col min="3335" max="3584" width="9" style="35"/>
    <col min="3585" max="3585" width="32.8" style="35" customWidth="1"/>
    <col min="3586" max="3586" width="12.9" style="35" customWidth="1"/>
    <col min="3587" max="3590" width="11.9" style="35" customWidth="1"/>
    <col min="3591" max="3840" width="9" style="35"/>
    <col min="3841" max="3841" width="32.8" style="35" customWidth="1"/>
    <col min="3842" max="3842" width="12.9" style="35" customWidth="1"/>
    <col min="3843" max="3846" width="11.9" style="35" customWidth="1"/>
    <col min="3847" max="4096" width="9" style="35"/>
    <col min="4097" max="4097" width="32.8" style="35" customWidth="1"/>
    <col min="4098" max="4098" width="12.9" style="35" customWidth="1"/>
    <col min="4099" max="4102" width="11.9" style="35" customWidth="1"/>
    <col min="4103" max="4352" width="9" style="35"/>
    <col min="4353" max="4353" width="32.8" style="35" customWidth="1"/>
    <col min="4354" max="4354" width="12.9" style="35" customWidth="1"/>
    <col min="4355" max="4358" width="11.9" style="35" customWidth="1"/>
    <col min="4359" max="4608" width="9" style="35"/>
    <col min="4609" max="4609" width="32.8" style="35" customWidth="1"/>
    <col min="4610" max="4610" width="12.9" style="35" customWidth="1"/>
    <col min="4611" max="4614" width="11.9" style="35" customWidth="1"/>
    <col min="4615" max="4864" width="9" style="35"/>
    <col min="4865" max="4865" width="32.8" style="35" customWidth="1"/>
    <col min="4866" max="4866" width="12.9" style="35" customWidth="1"/>
    <col min="4867" max="4870" width="11.9" style="35" customWidth="1"/>
    <col min="4871" max="5120" width="9" style="35"/>
    <col min="5121" max="5121" width="32.8" style="35" customWidth="1"/>
    <col min="5122" max="5122" width="12.9" style="35" customWidth="1"/>
    <col min="5123" max="5126" width="11.9" style="35" customWidth="1"/>
    <col min="5127" max="5376" width="9" style="35"/>
    <col min="5377" max="5377" width="32.8" style="35" customWidth="1"/>
    <col min="5378" max="5378" width="12.9" style="35" customWidth="1"/>
    <col min="5379" max="5382" width="11.9" style="35" customWidth="1"/>
    <col min="5383" max="5632" width="9" style="35"/>
    <col min="5633" max="5633" width="32.8" style="35" customWidth="1"/>
    <col min="5634" max="5634" width="12.9" style="35" customWidth="1"/>
    <col min="5635" max="5638" width="11.9" style="35" customWidth="1"/>
    <col min="5639" max="5888" width="9" style="35"/>
    <col min="5889" max="5889" width="32.8" style="35" customWidth="1"/>
    <col min="5890" max="5890" width="12.9" style="35" customWidth="1"/>
    <col min="5891" max="5894" width="11.9" style="35" customWidth="1"/>
    <col min="5895" max="6144" width="9" style="35"/>
    <col min="6145" max="6145" width="32.8" style="35" customWidth="1"/>
    <col min="6146" max="6146" width="12.9" style="35" customWidth="1"/>
    <col min="6147" max="6150" width="11.9" style="35" customWidth="1"/>
    <col min="6151" max="6400" width="9" style="35"/>
    <col min="6401" max="6401" width="32.8" style="35" customWidth="1"/>
    <col min="6402" max="6402" width="12.9" style="35" customWidth="1"/>
    <col min="6403" max="6406" width="11.9" style="35" customWidth="1"/>
    <col min="6407" max="6656" width="9" style="35"/>
    <col min="6657" max="6657" width="32.8" style="35" customWidth="1"/>
    <col min="6658" max="6658" width="12.9" style="35" customWidth="1"/>
    <col min="6659" max="6662" width="11.9" style="35" customWidth="1"/>
    <col min="6663" max="6912" width="9" style="35"/>
    <col min="6913" max="6913" width="32.8" style="35" customWidth="1"/>
    <col min="6914" max="6914" width="12.9" style="35" customWidth="1"/>
    <col min="6915" max="6918" width="11.9" style="35" customWidth="1"/>
    <col min="6919" max="7168" width="9" style="35"/>
    <col min="7169" max="7169" width="32.8" style="35" customWidth="1"/>
    <col min="7170" max="7170" width="12.9" style="35" customWidth="1"/>
    <col min="7171" max="7174" width="11.9" style="35" customWidth="1"/>
    <col min="7175" max="7424" width="9" style="35"/>
    <col min="7425" max="7425" width="32.8" style="35" customWidth="1"/>
    <col min="7426" max="7426" width="12.9" style="35" customWidth="1"/>
    <col min="7427" max="7430" width="11.9" style="35" customWidth="1"/>
    <col min="7431" max="7680" width="9" style="35"/>
    <col min="7681" max="7681" width="32.8" style="35" customWidth="1"/>
    <col min="7682" max="7682" width="12.9" style="35" customWidth="1"/>
    <col min="7683" max="7686" width="11.9" style="35" customWidth="1"/>
    <col min="7687" max="7936" width="9" style="35"/>
    <col min="7937" max="7937" width="32.8" style="35" customWidth="1"/>
    <col min="7938" max="7938" width="12.9" style="35" customWidth="1"/>
    <col min="7939" max="7942" width="11.9" style="35" customWidth="1"/>
    <col min="7943" max="8192" width="9" style="35"/>
    <col min="8193" max="8193" width="32.8" style="35" customWidth="1"/>
    <col min="8194" max="8194" width="12.9" style="35" customWidth="1"/>
    <col min="8195" max="8198" width="11.9" style="35" customWidth="1"/>
    <col min="8199" max="8448" width="9" style="35"/>
    <col min="8449" max="8449" width="32.8" style="35" customWidth="1"/>
    <col min="8450" max="8450" width="12.9" style="35" customWidth="1"/>
    <col min="8451" max="8454" width="11.9" style="35" customWidth="1"/>
    <col min="8455" max="8704" width="9" style="35"/>
    <col min="8705" max="8705" width="32.8" style="35" customWidth="1"/>
    <col min="8706" max="8706" width="12.9" style="35" customWidth="1"/>
    <col min="8707" max="8710" width="11.9" style="35" customWidth="1"/>
    <col min="8711" max="8960" width="9" style="35"/>
    <col min="8961" max="8961" width="32.8" style="35" customWidth="1"/>
    <col min="8962" max="8962" width="12.9" style="35" customWidth="1"/>
    <col min="8963" max="8966" width="11.9" style="35" customWidth="1"/>
    <col min="8967" max="9216" width="9" style="35"/>
    <col min="9217" max="9217" width="32.8" style="35" customWidth="1"/>
    <col min="9218" max="9218" width="12.9" style="35" customWidth="1"/>
    <col min="9219" max="9222" width="11.9" style="35" customWidth="1"/>
    <col min="9223" max="9472" width="9" style="35"/>
    <col min="9473" max="9473" width="32.8" style="35" customWidth="1"/>
    <col min="9474" max="9474" width="12.9" style="35" customWidth="1"/>
    <col min="9475" max="9478" width="11.9" style="35" customWidth="1"/>
    <col min="9479" max="9728" width="9" style="35"/>
    <col min="9729" max="9729" width="32.8" style="35" customWidth="1"/>
    <col min="9730" max="9730" width="12.9" style="35" customWidth="1"/>
    <col min="9731" max="9734" width="11.9" style="35" customWidth="1"/>
    <col min="9735" max="9984" width="9" style="35"/>
    <col min="9985" max="9985" width="32.8" style="35" customWidth="1"/>
    <col min="9986" max="9986" width="12.9" style="35" customWidth="1"/>
    <col min="9987" max="9990" width="11.9" style="35" customWidth="1"/>
    <col min="9991" max="10240" width="9" style="35"/>
    <col min="10241" max="10241" width="32.8" style="35" customWidth="1"/>
    <col min="10242" max="10242" width="12.9" style="35" customWidth="1"/>
    <col min="10243" max="10246" width="11.9" style="35" customWidth="1"/>
    <col min="10247" max="10496" width="9" style="35"/>
    <col min="10497" max="10497" width="32.8" style="35" customWidth="1"/>
    <col min="10498" max="10498" width="12.9" style="35" customWidth="1"/>
    <col min="10499" max="10502" width="11.9" style="35" customWidth="1"/>
    <col min="10503" max="10752" width="9" style="35"/>
    <col min="10753" max="10753" width="32.8" style="35" customWidth="1"/>
    <col min="10754" max="10754" width="12.9" style="35" customWidth="1"/>
    <col min="10755" max="10758" width="11.9" style="35" customWidth="1"/>
    <col min="10759" max="11008" width="9" style="35"/>
    <col min="11009" max="11009" width="32.8" style="35" customWidth="1"/>
    <col min="11010" max="11010" width="12.9" style="35" customWidth="1"/>
    <col min="11011" max="11014" width="11.9" style="35" customWidth="1"/>
    <col min="11015" max="11264" width="9" style="35"/>
    <col min="11265" max="11265" width="32.8" style="35" customWidth="1"/>
    <col min="11266" max="11266" width="12.9" style="35" customWidth="1"/>
    <col min="11267" max="11270" width="11.9" style="35" customWidth="1"/>
    <col min="11271" max="11520" width="9" style="35"/>
    <col min="11521" max="11521" width="32.8" style="35" customWidth="1"/>
    <col min="11522" max="11522" width="12.9" style="35" customWidth="1"/>
    <col min="11523" max="11526" width="11.9" style="35" customWidth="1"/>
    <col min="11527" max="11776" width="9" style="35"/>
    <col min="11777" max="11777" width="32.8" style="35" customWidth="1"/>
    <col min="11778" max="11778" width="12.9" style="35" customWidth="1"/>
    <col min="11779" max="11782" width="11.9" style="35" customWidth="1"/>
    <col min="11783" max="12032" width="9" style="35"/>
    <col min="12033" max="12033" width="32.8" style="35" customWidth="1"/>
    <col min="12034" max="12034" width="12.9" style="35" customWidth="1"/>
    <col min="12035" max="12038" width="11.9" style="35" customWidth="1"/>
    <col min="12039" max="12288" width="9" style="35"/>
    <col min="12289" max="12289" width="32.8" style="35" customWidth="1"/>
    <col min="12290" max="12290" width="12.9" style="35" customWidth="1"/>
    <col min="12291" max="12294" width="11.9" style="35" customWidth="1"/>
    <col min="12295" max="12544" width="9" style="35"/>
    <col min="12545" max="12545" width="32.8" style="35" customWidth="1"/>
    <col min="12546" max="12546" width="12.9" style="35" customWidth="1"/>
    <col min="12547" max="12550" width="11.9" style="35" customWidth="1"/>
    <col min="12551" max="12800" width="9" style="35"/>
    <col min="12801" max="12801" width="32.8" style="35" customWidth="1"/>
    <col min="12802" max="12802" width="12.9" style="35" customWidth="1"/>
    <col min="12803" max="12806" width="11.9" style="35" customWidth="1"/>
    <col min="12807" max="13056" width="9" style="35"/>
    <col min="13057" max="13057" width="32.8" style="35" customWidth="1"/>
    <col min="13058" max="13058" width="12.9" style="35" customWidth="1"/>
    <col min="13059" max="13062" width="11.9" style="35" customWidth="1"/>
    <col min="13063" max="13312" width="9" style="35"/>
    <col min="13313" max="13313" width="32.8" style="35" customWidth="1"/>
    <col min="13314" max="13314" width="12.9" style="35" customWidth="1"/>
    <col min="13315" max="13318" width="11.9" style="35" customWidth="1"/>
    <col min="13319" max="13568" width="9" style="35"/>
    <col min="13569" max="13569" width="32.8" style="35" customWidth="1"/>
    <col min="13570" max="13570" width="12.9" style="35" customWidth="1"/>
    <col min="13571" max="13574" width="11.9" style="35" customWidth="1"/>
    <col min="13575" max="13824" width="9" style="35"/>
    <col min="13825" max="13825" width="32.8" style="35" customWidth="1"/>
    <col min="13826" max="13826" width="12.9" style="35" customWidth="1"/>
    <col min="13827" max="13830" width="11.9" style="35" customWidth="1"/>
    <col min="13831" max="14080" width="9" style="35"/>
    <col min="14081" max="14081" width="32.8" style="35" customWidth="1"/>
    <col min="14082" max="14082" width="12.9" style="35" customWidth="1"/>
    <col min="14083" max="14086" width="11.9" style="35" customWidth="1"/>
    <col min="14087" max="14336" width="9" style="35"/>
    <col min="14337" max="14337" width="32.8" style="35" customWidth="1"/>
    <col min="14338" max="14338" width="12.9" style="35" customWidth="1"/>
    <col min="14339" max="14342" width="11.9" style="35" customWidth="1"/>
    <col min="14343" max="14592" width="9" style="35"/>
    <col min="14593" max="14593" width="32.8" style="35" customWidth="1"/>
    <col min="14594" max="14594" width="12.9" style="35" customWidth="1"/>
    <col min="14595" max="14598" width="11.9" style="35" customWidth="1"/>
    <col min="14599" max="14848" width="9" style="35"/>
    <col min="14849" max="14849" width="32.8" style="35" customWidth="1"/>
    <col min="14850" max="14850" width="12.9" style="35" customWidth="1"/>
    <col min="14851" max="14854" width="11.9" style="35" customWidth="1"/>
    <col min="14855" max="15104" width="9" style="35"/>
    <col min="15105" max="15105" width="32.8" style="35" customWidth="1"/>
    <col min="15106" max="15106" width="12.9" style="35" customWidth="1"/>
    <col min="15107" max="15110" width="11.9" style="35" customWidth="1"/>
    <col min="15111" max="15360" width="9" style="35"/>
    <col min="15361" max="15361" width="32.8" style="35" customWidth="1"/>
    <col min="15362" max="15362" width="12.9" style="35" customWidth="1"/>
    <col min="15363" max="15366" width="11.9" style="35" customWidth="1"/>
    <col min="15367" max="15616" width="9" style="35"/>
    <col min="15617" max="15617" width="32.8" style="35" customWidth="1"/>
    <col min="15618" max="15618" width="12.9" style="35" customWidth="1"/>
    <col min="15619" max="15622" width="11.9" style="35" customWidth="1"/>
    <col min="15623" max="15872" width="9" style="35"/>
    <col min="15873" max="15873" width="32.8" style="35" customWidth="1"/>
    <col min="15874" max="15874" width="12.9" style="35" customWidth="1"/>
    <col min="15875" max="15878" width="11.9" style="35" customWidth="1"/>
    <col min="15879" max="16128" width="9" style="35"/>
    <col min="16129" max="16129" width="32.8" style="35" customWidth="1"/>
    <col min="16130" max="16130" width="12.9" style="35" customWidth="1"/>
    <col min="16131" max="16134" width="11.9" style="35" customWidth="1"/>
    <col min="16135" max="16384" width="9" style="35"/>
  </cols>
  <sheetData>
    <row r="1" s="35" customFormat="1" ht="40.05" customHeight="1" spans="1:6">
      <c r="A1" s="152" t="s">
        <v>49</v>
      </c>
      <c r="B1" s="152"/>
      <c r="C1" s="152"/>
      <c r="D1" s="152"/>
      <c r="E1" s="152"/>
      <c r="F1" s="153"/>
    </row>
    <row r="2" s="46" customFormat="1" ht="49.05" customHeight="1" spans="1:6">
      <c r="A2" s="172" t="s">
        <v>11</v>
      </c>
      <c r="B2" s="172"/>
      <c r="C2" s="172"/>
      <c r="D2" s="172"/>
      <c r="E2" s="172"/>
      <c r="F2" s="173"/>
    </row>
    <row r="3" s="46" customFormat="1" ht="40.05" customHeight="1" spans="1:6">
      <c r="A3" s="174"/>
      <c r="B3" s="174"/>
      <c r="C3" s="175"/>
      <c r="D3" s="175"/>
      <c r="E3" s="175"/>
      <c r="F3" s="177" t="s">
        <v>50</v>
      </c>
    </row>
    <row r="4" s="46" customFormat="1" ht="40.05" customHeight="1" spans="1:7">
      <c r="A4" s="160" t="s">
        <v>51</v>
      </c>
      <c r="B4" s="160" t="s">
        <v>52</v>
      </c>
      <c r="C4" s="160" t="s">
        <v>53</v>
      </c>
      <c r="D4" s="160" t="s">
        <v>54</v>
      </c>
      <c r="E4" s="160" t="s">
        <v>55</v>
      </c>
      <c r="F4" s="129" t="s">
        <v>56</v>
      </c>
      <c r="G4" s="46" t="s">
        <v>57</v>
      </c>
    </row>
    <row r="5" s="46" customFormat="1" ht="34.95" customHeight="1" spans="1:7">
      <c r="A5" s="178" t="s">
        <v>58</v>
      </c>
      <c r="B5" s="179">
        <f>SUM(B6:B12)</f>
        <v>83475</v>
      </c>
      <c r="C5" s="179">
        <f>SUM(C6:C13)</f>
        <v>74000</v>
      </c>
      <c r="D5" s="179">
        <f>SUM(D6:D13)</f>
        <v>77316</v>
      </c>
      <c r="E5" s="180">
        <f>D5/C5</f>
        <v>1.04481081081081</v>
      </c>
      <c r="F5" s="180">
        <f t="shared" ref="F5:F18" si="0">(D5-G5)/G5</f>
        <v>-0.0884911933224871</v>
      </c>
      <c r="G5" s="179">
        <f>SUM(G6:G13)</f>
        <v>84822</v>
      </c>
    </row>
    <row r="6" s="46" customFormat="1" ht="34.95" customHeight="1" spans="1:7">
      <c r="A6" s="181" t="s">
        <v>59</v>
      </c>
      <c r="B6" s="182">
        <v>34868</v>
      </c>
      <c r="C6" s="183">
        <v>28901</v>
      </c>
      <c r="D6" s="184">
        <v>30348</v>
      </c>
      <c r="E6" s="180">
        <f>D6/C6</f>
        <v>1.05006747171378</v>
      </c>
      <c r="F6" s="180">
        <f t="shared" si="0"/>
        <v>-0.115218658892128</v>
      </c>
      <c r="G6" s="184">
        <v>34300</v>
      </c>
    </row>
    <row r="7" s="46" customFormat="1" ht="34.95" customHeight="1" spans="1:7">
      <c r="A7" s="181" t="s">
        <v>60</v>
      </c>
      <c r="B7" s="182">
        <v>25251</v>
      </c>
      <c r="C7" s="183">
        <v>24003</v>
      </c>
      <c r="D7" s="184">
        <v>24245</v>
      </c>
      <c r="E7" s="180">
        <f>D7/C7</f>
        <v>1.0100820730742</v>
      </c>
      <c r="F7" s="180">
        <f t="shared" si="0"/>
        <v>0.0172442728874717</v>
      </c>
      <c r="G7" s="184">
        <v>23834</v>
      </c>
    </row>
    <row r="8" s="46" customFormat="1" ht="34.95" customHeight="1" spans="1:7">
      <c r="A8" s="181" t="s">
        <v>61</v>
      </c>
      <c r="B8" s="182">
        <v>6471</v>
      </c>
      <c r="C8" s="183">
        <v>6595</v>
      </c>
      <c r="D8" s="184">
        <v>7145</v>
      </c>
      <c r="E8" s="180">
        <f>D8/C8</f>
        <v>1.08339651250948</v>
      </c>
      <c r="F8" s="180">
        <f t="shared" si="0"/>
        <v>0.115186514749493</v>
      </c>
      <c r="G8" s="184">
        <v>6407</v>
      </c>
    </row>
    <row r="9" s="46" customFormat="1" ht="34.95" customHeight="1" spans="1:7">
      <c r="A9" s="181" t="s">
        <v>62</v>
      </c>
      <c r="B9" s="182">
        <v>8405</v>
      </c>
      <c r="C9" s="183">
        <v>8981</v>
      </c>
      <c r="D9" s="184">
        <v>9528</v>
      </c>
      <c r="E9" s="180">
        <f t="shared" ref="E9:E22" si="1">D9/C9</f>
        <v>1.06090635786661</v>
      </c>
      <c r="F9" s="180">
        <f t="shared" si="0"/>
        <v>-0.026662580447441</v>
      </c>
      <c r="G9" s="184">
        <v>9789</v>
      </c>
    </row>
    <row r="10" s="46" customFormat="1" ht="34.95" customHeight="1" spans="1:7">
      <c r="A10" s="181" t="s">
        <v>63</v>
      </c>
      <c r="B10" s="182">
        <v>2412</v>
      </c>
      <c r="C10" s="183">
        <v>384</v>
      </c>
      <c r="D10" s="184">
        <v>389</v>
      </c>
      <c r="E10" s="180">
        <f t="shared" si="1"/>
        <v>1.01302083333333</v>
      </c>
      <c r="F10" s="180">
        <f t="shared" si="0"/>
        <v>-0.917828474862695</v>
      </c>
      <c r="G10" s="184">
        <v>4734</v>
      </c>
    </row>
    <row r="11" s="46" customFormat="1" ht="34.95" customHeight="1" spans="1:7">
      <c r="A11" s="181" t="s">
        <v>64</v>
      </c>
      <c r="B11" s="185"/>
      <c r="C11" s="186">
        <v>8</v>
      </c>
      <c r="D11" s="187">
        <v>21</v>
      </c>
      <c r="E11" s="180">
        <f t="shared" si="1"/>
        <v>2.625</v>
      </c>
      <c r="F11" s="180">
        <f t="shared" si="0"/>
        <v>-0.937313432835821</v>
      </c>
      <c r="G11" s="187">
        <v>335</v>
      </c>
    </row>
    <row r="12" s="46" customFormat="1" ht="34.95" customHeight="1" spans="1:7">
      <c r="A12" s="181" t="s">
        <v>65</v>
      </c>
      <c r="B12" s="182">
        <v>6068</v>
      </c>
      <c r="C12" s="183">
        <v>5112</v>
      </c>
      <c r="D12" s="184">
        <v>5624</v>
      </c>
      <c r="E12" s="180">
        <f t="shared" si="1"/>
        <v>1.10015649452269</v>
      </c>
      <c r="F12" s="180">
        <f t="shared" si="0"/>
        <v>0.065353286607312</v>
      </c>
      <c r="G12" s="184">
        <v>5279</v>
      </c>
    </row>
    <row r="13" s="46" customFormat="1" ht="34.95" customHeight="1" spans="1:7">
      <c r="A13" s="181" t="s">
        <v>66</v>
      </c>
      <c r="B13" s="185"/>
      <c r="C13" s="186">
        <v>16</v>
      </c>
      <c r="D13" s="187">
        <v>16</v>
      </c>
      <c r="E13" s="180">
        <f t="shared" si="1"/>
        <v>1</v>
      </c>
      <c r="F13" s="180">
        <f t="shared" si="0"/>
        <v>-0.888888888888889</v>
      </c>
      <c r="G13" s="187">
        <v>144</v>
      </c>
    </row>
    <row r="14" s="46" customFormat="1" ht="34.95" customHeight="1" spans="1:7">
      <c r="A14" s="178" t="s">
        <v>67</v>
      </c>
      <c r="B14" s="179">
        <f>SUM(B15:B18)</f>
        <v>6725</v>
      </c>
      <c r="C14" s="179">
        <f>SUM(C15:C18)</f>
        <v>8000</v>
      </c>
      <c r="D14" s="179">
        <f>SUM(D15:D18)</f>
        <v>8398</v>
      </c>
      <c r="E14" s="135">
        <f t="shared" si="1"/>
        <v>1.04975</v>
      </c>
      <c r="F14" s="135">
        <f t="shared" si="0"/>
        <v>0.27280994240679</v>
      </c>
      <c r="G14" s="179">
        <f>SUM(G15:G18)</f>
        <v>6598</v>
      </c>
    </row>
    <row r="15" s="46" customFormat="1" ht="34.95" customHeight="1" spans="1:7">
      <c r="A15" s="181" t="s">
        <v>68</v>
      </c>
      <c r="B15" s="182">
        <v>2300</v>
      </c>
      <c r="C15" s="183">
        <v>2987</v>
      </c>
      <c r="D15" s="184">
        <v>3092</v>
      </c>
      <c r="E15" s="180">
        <f t="shared" si="1"/>
        <v>1.03515232674925</v>
      </c>
      <c r="F15" s="180">
        <f t="shared" si="0"/>
        <v>0.0502717391304348</v>
      </c>
      <c r="G15" s="184">
        <v>2944</v>
      </c>
    </row>
    <row r="16" s="46" customFormat="1" ht="34.95" customHeight="1" spans="1:7">
      <c r="A16" s="181" t="s">
        <v>69</v>
      </c>
      <c r="B16" s="182">
        <v>3125</v>
      </c>
      <c r="C16" s="186">
        <v>1545</v>
      </c>
      <c r="D16" s="184">
        <v>1537</v>
      </c>
      <c r="E16" s="180">
        <f t="shared" si="1"/>
        <v>0.994822006472492</v>
      </c>
      <c r="F16" s="180">
        <f t="shared" si="0"/>
        <v>0.301439458086367</v>
      </c>
      <c r="G16" s="184">
        <v>1181</v>
      </c>
    </row>
    <row r="17" s="46" customFormat="1" ht="34.95" customHeight="1" spans="1:7">
      <c r="A17" s="181" t="s">
        <v>70</v>
      </c>
      <c r="B17" s="182">
        <v>300</v>
      </c>
      <c r="C17" s="186">
        <v>234</v>
      </c>
      <c r="D17" s="187">
        <v>287</v>
      </c>
      <c r="E17" s="180">
        <f t="shared" si="1"/>
        <v>1.22649572649573</v>
      </c>
      <c r="F17" s="180">
        <f t="shared" si="0"/>
        <v>0.688235294117647</v>
      </c>
      <c r="G17" s="187">
        <v>170</v>
      </c>
    </row>
    <row r="18" s="46" customFormat="1" ht="34.95" customHeight="1" spans="1:7">
      <c r="A18" s="188" t="s">
        <v>71</v>
      </c>
      <c r="B18" s="182">
        <v>1000</v>
      </c>
      <c r="C18" s="183">
        <v>3234</v>
      </c>
      <c r="D18" s="184">
        <v>3482</v>
      </c>
      <c r="E18" s="180">
        <f t="shared" si="1"/>
        <v>1.07668521954236</v>
      </c>
      <c r="F18" s="180">
        <f t="shared" si="0"/>
        <v>0.511940946591403</v>
      </c>
      <c r="G18" s="184">
        <v>2303</v>
      </c>
    </row>
    <row r="19" s="46" customFormat="1" ht="34.95" customHeight="1" spans="1:7">
      <c r="A19" s="181" t="s">
        <v>72</v>
      </c>
      <c r="B19" s="189"/>
      <c r="C19" s="186">
        <v>0</v>
      </c>
      <c r="D19" s="190"/>
      <c r="E19" s="180"/>
      <c r="F19" s="180"/>
      <c r="G19" s="190"/>
    </row>
    <row r="20" s="46" customFormat="1" ht="34.95" customHeight="1" spans="1:7">
      <c r="A20" s="191" t="s">
        <v>73</v>
      </c>
      <c r="B20" s="192">
        <f>B5+B14</f>
        <v>90200</v>
      </c>
      <c r="C20" s="192">
        <f t="shared" ref="C20:G20" si="2">C5+C14</f>
        <v>82000</v>
      </c>
      <c r="D20" s="192">
        <f t="shared" si="2"/>
        <v>85714</v>
      </c>
      <c r="E20" s="135">
        <f t="shared" si="1"/>
        <v>1.04529268292683</v>
      </c>
      <c r="F20" s="135">
        <f>(D20-G20)/G20</f>
        <v>-0.0624152264274776</v>
      </c>
      <c r="G20" s="192">
        <f>G5+G14</f>
        <v>91420</v>
      </c>
    </row>
    <row r="21" s="46" customFormat="1" ht="34.95" customHeight="1" spans="1:7">
      <c r="A21" s="178" t="s">
        <v>74</v>
      </c>
      <c r="B21" s="192">
        <f>B22+B23+B24+B25+B26</f>
        <v>97171</v>
      </c>
      <c r="C21" s="192">
        <f>C22+C23+C24+C25+C26</f>
        <v>109452</v>
      </c>
      <c r="D21" s="192">
        <f>D22+D23+D24+D25+D26</f>
        <v>121541</v>
      </c>
      <c r="E21" s="135">
        <f t="shared" si="1"/>
        <v>1.11045024302891</v>
      </c>
      <c r="F21" s="135">
        <f>(D21-G21)/G21</f>
        <v>-0.140828343807215</v>
      </c>
      <c r="G21" s="192">
        <f>G22+G23+G24+G25+G26</f>
        <v>141463</v>
      </c>
    </row>
    <row r="22" s="46" customFormat="1" ht="34.95" customHeight="1" spans="1:7">
      <c r="A22" s="181" t="s">
        <v>75</v>
      </c>
      <c r="B22" s="190">
        <v>39530</v>
      </c>
      <c r="C22" s="190">
        <v>60000</v>
      </c>
      <c r="D22" s="190">
        <v>76582</v>
      </c>
      <c r="E22" s="180">
        <f t="shared" si="1"/>
        <v>1.27636666666667</v>
      </c>
      <c r="F22" s="180">
        <f>(D22-G22)/G22</f>
        <v>-0.133295608872793</v>
      </c>
      <c r="G22" s="190">
        <v>88360</v>
      </c>
    </row>
    <row r="23" s="46" customFormat="1" ht="34.95" customHeight="1" spans="1:7">
      <c r="A23" s="181" t="s">
        <v>76</v>
      </c>
      <c r="B23" s="190">
        <v>9689</v>
      </c>
      <c r="C23" s="190">
        <v>1500</v>
      </c>
      <c r="D23" s="190">
        <v>1293</v>
      </c>
      <c r="E23" s="180"/>
      <c r="F23" s="180">
        <f>(D23-G23)/G23</f>
        <v>1.43502824858757</v>
      </c>
      <c r="G23" s="190">
        <v>531</v>
      </c>
    </row>
    <row r="24" s="46" customFormat="1" ht="34.95" customHeight="1" spans="1:7">
      <c r="A24" s="181" t="s">
        <v>77</v>
      </c>
      <c r="B24" s="190">
        <v>12611</v>
      </c>
      <c r="C24" s="190">
        <v>12611</v>
      </c>
      <c r="D24" s="190">
        <v>8325</v>
      </c>
      <c r="E24" s="180"/>
      <c r="F24" s="180"/>
      <c r="G24" s="190"/>
    </row>
    <row r="25" s="46" customFormat="1" ht="34.95" customHeight="1" spans="1:7">
      <c r="A25" s="181" t="s">
        <v>78</v>
      </c>
      <c r="B25" s="190">
        <v>6000</v>
      </c>
      <c r="C25" s="190">
        <v>6000</v>
      </c>
      <c r="D25" s="190">
        <v>6000</v>
      </c>
      <c r="E25" s="180"/>
      <c r="F25" s="180">
        <f>(D25-G25)/G25</f>
        <v>-0.743545905282954</v>
      </c>
      <c r="G25" s="190">
        <v>23396</v>
      </c>
    </row>
    <row r="26" s="46" customFormat="1" ht="34.95" customHeight="1" spans="1:7">
      <c r="A26" s="181" t="s">
        <v>79</v>
      </c>
      <c r="B26" s="190">
        <v>29341</v>
      </c>
      <c r="C26" s="190">
        <v>29341</v>
      </c>
      <c r="D26" s="190">
        <v>29341</v>
      </c>
      <c r="E26" s="180">
        <f>D26/C26</f>
        <v>1</v>
      </c>
      <c r="F26" s="180">
        <f>(D26-G26)/G26</f>
        <v>0.00565533315053469</v>
      </c>
      <c r="G26" s="190">
        <v>29176</v>
      </c>
    </row>
    <row r="27" s="46" customFormat="1" ht="34.95" customHeight="1" spans="1:7">
      <c r="A27" s="191" t="s">
        <v>80</v>
      </c>
      <c r="B27" s="192">
        <f t="shared" ref="B27:G27" si="3">B20+B21</f>
        <v>187371</v>
      </c>
      <c r="C27" s="192">
        <f t="shared" si="3"/>
        <v>191452</v>
      </c>
      <c r="D27" s="192">
        <f t="shared" si="3"/>
        <v>207255</v>
      </c>
      <c r="E27" s="135">
        <f>D27/C27</f>
        <v>1.08254288281136</v>
      </c>
      <c r="F27" s="135">
        <f>(D27-G27)/G27</f>
        <v>-0.110046675798577</v>
      </c>
      <c r="G27" s="192">
        <f t="shared" si="3"/>
        <v>232883</v>
      </c>
    </row>
  </sheetData>
  <mergeCells count="1">
    <mergeCell ref="A2:F2"/>
  </mergeCells>
  <printOptions horizontalCentered="1" verticalCentered="1"/>
  <pageMargins left="0.699305555555556" right="0.699305555555556" top="0.75" bottom="0.75" header="0.3" footer="0.3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H31"/>
  <sheetViews>
    <sheetView showZeros="0" view="pageBreakPreview" zoomScaleNormal="100" topLeftCell="A17" workbookViewId="0">
      <selection activeCell="I8" sqref="I8"/>
    </sheetView>
  </sheetViews>
  <sheetFormatPr defaultColWidth="9" defaultRowHeight="14.25" outlineLevelCol="7"/>
  <cols>
    <col min="1" max="1" width="30.8" style="35" customWidth="1"/>
    <col min="2" max="2" width="14.6" style="35" customWidth="1"/>
    <col min="3" max="3" width="14.4" style="35" customWidth="1"/>
    <col min="4" max="4" width="14" style="35" customWidth="1"/>
    <col min="5" max="5" width="10.8" style="66" customWidth="1"/>
    <col min="6" max="6" width="11.5" style="66" customWidth="1"/>
    <col min="7" max="7" width="12.875" style="35" hidden="1" customWidth="1"/>
    <col min="8" max="256" width="9" style="35"/>
    <col min="257" max="257" width="30.8" style="35" customWidth="1"/>
    <col min="258" max="258" width="14.4" style="35" customWidth="1"/>
    <col min="259" max="259" width="14" style="35" customWidth="1"/>
    <col min="260" max="260" width="12.5" style="35" customWidth="1"/>
    <col min="261" max="261" width="10.8" style="35" customWidth="1"/>
    <col min="262" max="262" width="11.5" style="35" customWidth="1"/>
    <col min="263" max="263" width="11.4" style="35" customWidth="1"/>
    <col min="264" max="512" width="9" style="35"/>
    <col min="513" max="513" width="30.8" style="35" customWidth="1"/>
    <col min="514" max="514" width="14.4" style="35" customWidth="1"/>
    <col min="515" max="515" width="14" style="35" customWidth="1"/>
    <col min="516" max="516" width="12.5" style="35" customWidth="1"/>
    <col min="517" max="517" width="10.8" style="35" customWidth="1"/>
    <col min="518" max="518" width="11.5" style="35" customWidth="1"/>
    <col min="519" max="519" width="11.4" style="35" customWidth="1"/>
    <col min="520" max="768" width="9" style="35"/>
    <col min="769" max="769" width="30.8" style="35" customWidth="1"/>
    <col min="770" max="770" width="14.4" style="35" customWidth="1"/>
    <col min="771" max="771" width="14" style="35" customWidth="1"/>
    <col min="772" max="772" width="12.5" style="35" customWidth="1"/>
    <col min="773" max="773" width="10.8" style="35" customWidth="1"/>
    <col min="774" max="774" width="11.5" style="35" customWidth="1"/>
    <col min="775" max="775" width="11.4" style="35" customWidth="1"/>
    <col min="776" max="1024" width="9" style="35"/>
    <col min="1025" max="1025" width="30.8" style="35" customWidth="1"/>
    <col min="1026" max="1026" width="14.4" style="35" customWidth="1"/>
    <col min="1027" max="1027" width="14" style="35" customWidth="1"/>
    <col min="1028" max="1028" width="12.5" style="35" customWidth="1"/>
    <col min="1029" max="1029" width="10.8" style="35" customWidth="1"/>
    <col min="1030" max="1030" width="11.5" style="35" customWidth="1"/>
    <col min="1031" max="1031" width="11.4" style="35" customWidth="1"/>
    <col min="1032" max="1280" width="9" style="35"/>
    <col min="1281" max="1281" width="30.8" style="35" customWidth="1"/>
    <col min="1282" max="1282" width="14.4" style="35" customWidth="1"/>
    <col min="1283" max="1283" width="14" style="35" customWidth="1"/>
    <col min="1284" max="1284" width="12.5" style="35" customWidth="1"/>
    <col min="1285" max="1285" width="10.8" style="35" customWidth="1"/>
    <col min="1286" max="1286" width="11.5" style="35" customWidth="1"/>
    <col min="1287" max="1287" width="11.4" style="35" customWidth="1"/>
    <col min="1288" max="1536" width="9" style="35"/>
    <col min="1537" max="1537" width="30.8" style="35" customWidth="1"/>
    <col min="1538" max="1538" width="14.4" style="35" customWidth="1"/>
    <col min="1539" max="1539" width="14" style="35" customWidth="1"/>
    <col min="1540" max="1540" width="12.5" style="35" customWidth="1"/>
    <col min="1541" max="1541" width="10.8" style="35" customWidth="1"/>
    <col min="1542" max="1542" width="11.5" style="35" customWidth="1"/>
    <col min="1543" max="1543" width="11.4" style="35" customWidth="1"/>
    <col min="1544" max="1792" width="9" style="35"/>
    <col min="1793" max="1793" width="30.8" style="35" customWidth="1"/>
    <col min="1794" max="1794" width="14.4" style="35" customWidth="1"/>
    <col min="1795" max="1795" width="14" style="35" customWidth="1"/>
    <col min="1796" max="1796" width="12.5" style="35" customWidth="1"/>
    <col min="1797" max="1797" width="10.8" style="35" customWidth="1"/>
    <col min="1798" max="1798" width="11.5" style="35" customWidth="1"/>
    <col min="1799" max="1799" width="11.4" style="35" customWidth="1"/>
    <col min="1800" max="2048" width="9" style="35"/>
    <col min="2049" max="2049" width="30.8" style="35" customWidth="1"/>
    <col min="2050" max="2050" width="14.4" style="35" customWidth="1"/>
    <col min="2051" max="2051" width="14" style="35" customWidth="1"/>
    <col min="2052" max="2052" width="12.5" style="35" customWidth="1"/>
    <col min="2053" max="2053" width="10.8" style="35" customWidth="1"/>
    <col min="2054" max="2054" width="11.5" style="35" customWidth="1"/>
    <col min="2055" max="2055" width="11.4" style="35" customWidth="1"/>
    <col min="2056" max="2304" width="9" style="35"/>
    <col min="2305" max="2305" width="30.8" style="35" customWidth="1"/>
    <col min="2306" max="2306" width="14.4" style="35" customWidth="1"/>
    <col min="2307" max="2307" width="14" style="35" customWidth="1"/>
    <col min="2308" max="2308" width="12.5" style="35" customWidth="1"/>
    <col min="2309" max="2309" width="10.8" style="35" customWidth="1"/>
    <col min="2310" max="2310" width="11.5" style="35" customWidth="1"/>
    <col min="2311" max="2311" width="11.4" style="35" customWidth="1"/>
    <col min="2312" max="2560" width="9" style="35"/>
    <col min="2561" max="2561" width="30.8" style="35" customWidth="1"/>
    <col min="2562" max="2562" width="14.4" style="35" customWidth="1"/>
    <col min="2563" max="2563" width="14" style="35" customWidth="1"/>
    <col min="2564" max="2564" width="12.5" style="35" customWidth="1"/>
    <col min="2565" max="2565" width="10.8" style="35" customWidth="1"/>
    <col min="2566" max="2566" width="11.5" style="35" customWidth="1"/>
    <col min="2567" max="2567" width="11.4" style="35" customWidth="1"/>
    <col min="2568" max="2816" width="9" style="35"/>
    <col min="2817" max="2817" width="30.8" style="35" customWidth="1"/>
    <col min="2818" max="2818" width="14.4" style="35" customWidth="1"/>
    <col min="2819" max="2819" width="14" style="35" customWidth="1"/>
    <col min="2820" max="2820" width="12.5" style="35" customWidth="1"/>
    <col min="2821" max="2821" width="10.8" style="35" customWidth="1"/>
    <col min="2822" max="2822" width="11.5" style="35" customWidth="1"/>
    <col min="2823" max="2823" width="11.4" style="35" customWidth="1"/>
    <col min="2824" max="3072" width="9" style="35"/>
    <col min="3073" max="3073" width="30.8" style="35" customWidth="1"/>
    <col min="3074" max="3074" width="14.4" style="35" customWidth="1"/>
    <col min="3075" max="3075" width="14" style="35" customWidth="1"/>
    <col min="3076" max="3076" width="12.5" style="35" customWidth="1"/>
    <col min="3077" max="3077" width="10.8" style="35" customWidth="1"/>
    <col min="3078" max="3078" width="11.5" style="35" customWidth="1"/>
    <col min="3079" max="3079" width="11.4" style="35" customWidth="1"/>
    <col min="3080" max="3328" width="9" style="35"/>
    <col min="3329" max="3329" width="30.8" style="35" customWidth="1"/>
    <col min="3330" max="3330" width="14.4" style="35" customWidth="1"/>
    <col min="3331" max="3331" width="14" style="35" customWidth="1"/>
    <col min="3332" max="3332" width="12.5" style="35" customWidth="1"/>
    <col min="3333" max="3333" width="10.8" style="35" customWidth="1"/>
    <col min="3334" max="3334" width="11.5" style="35" customWidth="1"/>
    <col min="3335" max="3335" width="11.4" style="35" customWidth="1"/>
    <col min="3336" max="3584" width="9" style="35"/>
    <col min="3585" max="3585" width="30.8" style="35" customWidth="1"/>
    <col min="3586" max="3586" width="14.4" style="35" customWidth="1"/>
    <col min="3587" max="3587" width="14" style="35" customWidth="1"/>
    <col min="3588" max="3588" width="12.5" style="35" customWidth="1"/>
    <col min="3589" max="3589" width="10.8" style="35" customWidth="1"/>
    <col min="3590" max="3590" width="11.5" style="35" customWidth="1"/>
    <col min="3591" max="3591" width="11.4" style="35" customWidth="1"/>
    <col min="3592" max="3840" width="9" style="35"/>
    <col min="3841" max="3841" width="30.8" style="35" customWidth="1"/>
    <col min="3842" max="3842" width="14.4" style="35" customWidth="1"/>
    <col min="3843" max="3843" width="14" style="35" customWidth="1"/>
    <col min="3844" max="3844" width="12.5" style="35" customWidth="1"/>
    <col min="3845" max="3845" width="10.8" style="35" customWidth="1"/>
    <col min="3846" max="3846" width="11.5" style="35" customWidth="1"/>
    <col min="3847" max="3847" width="11.4" style="35" customWidth="1"/>
    <col min="3848" max="4096" width="9" style="35"/>
    <col min="4097" max="4097" width="30.8" style="35" customWidth="1"/>
    <col min="4098" max="4098" width="14.4" style="35" customWidth="1"/>
    <col min="4099" max="4099" width="14" style="35" customWidth="1"/>
    <col min="4100" max="4100" width="12.5" style="35" customWidth="1"/>
    <col min="4101" max="4101" width="10.8" style="35" customWidth="1"/>
    <col min="4102" max="4102" width="11.5" style="35" customWidth="1"/>
    <col min="4103" max="4103" width="11.4" style="35" customWidth="1"/>
    <col min="4104" max="4352" width="9" style="35"/>
    <col min="4353" max="4353" width="30.8" style="35" customWidth="1"/>
    <col min="4354" max="4354" width="14.4" style="35" customWidth="1"/>
    <col min="4355" max="4355" width="14" style="35" customWidth="1"/>
    <col min="4356" max="4356" width="12.5" style="35" customWidth="1"/>
    <col min="4357" max="4357" width="10.8" style="35" customWidth="1"/>
    <col min="4358" max="4358" width="11.5" style="35" customWidth="1"/>
    <col min="4359" max="4359" width="11.4" style="35" customWidth="1"/>
    <col min="4360" max="4608" width="9" style="35"/>
    <col min="4609" max="4609" width="30.8" style="35" customWidth="1"/>
    <col min="4610" max="4610" width="14.4" style="35" customWidth="1"/>
    <col min="4611" max="4611" width="14" style="35" customWidth="1"/>
    <col min="4612" max="4612" width="12.5" style="35" customWidth="1"/>
    <col min="4613" max="4613" width="10.8" style="35" customWidth="1"/>
    <col min="4614" max="4614" width="11.5" style="35" customWidth="1"/>
    <col min="4615" max="4615" width="11.4" style="35" customWidth="1"/>
    <col min="4616" max="4864" width="9" style="35"/>
    <col min="4865" max="4865" width="30.8" style="35" customWidth="1"/>
    <col min="4866" max="4866" width="14.4" style="35" customWidth="1"/>
    <col min="4867" max="4867" width="14" style="35" customWidth="1"/>
    <col min="4868" max="4868" width="12.5" style="35" customWidth="1"/>
    <col min="4869" max="4869" width="10.8" style="35" customWidth="1"/>
    <col min="4870" max="4870" width="11.5" style="35" customWidth="1"/>
    <col min="4871" max="4871" width="11.4" style="35" customWidth="1"/>
    <col min="4872" max="5120" width="9" style="35"/>
    <col min="5121" max="5121" width="30.8" style="35" customWidth="1"/>
    <col min="5122" max="5122" width="14.4" style="35" customWidth="1"/>
    <col min="5123" max="5123" width="14" style="35" customWidth="1"/>
    <col min="5124" max="5124" width="12.5" style="35" customWidth="1"/>
    <col min="5125" max="5125" width="10.8" style="35" customWidth="1"/>
    <col min="5126" max="5126" width="11.5" style="35" customWidth="1"/>
    <col min="5127" max="5127" width="11.4" style="35" customWidth="1"/>
    <col min="5128" max="5376" width="9" style="35"/>
    <col min="5377" max="5377" width="30.8" style="35" customWidth="1"/>
    <col min="5378" max="5378" width="14.4" style="35" customWidth="1"/>
    <col min="5379" max="5379" width="14" style="35" customWidth="1"/>
    <col min="5380" max="5380" width="12.5" style="35" customWidth="1"/>
    <col min="5381" max="5381" width="10.8" style="35" customWidth="1"/>
    <col min="5382" max="5382" width="11.5" style="35" customWidth="1"/>
    <col min="5383" max="5383" width="11.4" style="35" customWidth="1"/>
    <col min="5384" max="5632" width="9" style="35"/>
    <col min="5633" max="5633" width="30.8" style="35" customWidth="1"/>
    <col min="5634" max="5634" width="14.4" style="35" customWidth="1"/>
    <col min="5635" max="5635" width="14" style="35" customWidth="1"/>
    <col min="5636" max="5636" width="12.5" style="35" customWidth="1"/>
    <col min="5637" max="5637" width="10.8" style="35" customWidth="1"/>
    <col min="5638" max="5638" width="11.5" style="35" customWidth="1"/>
    <col min="5639" max="5639" width="11.4" style="35" customWidth="1"/>
    <col min="5640" max="5888" width="9" style="35"/>
    <col min="5889" max="5889" width="30.8" style="35" customWidth="1"/>
    <col min="5890" max="5890" width="14.4" style="35" customWidth="1"/>
    <col min="5891" max="5891" width="14" style="35" customWidth="1"/>
    <col min="5892" max="5892" width="12.5" style="35" customWidth="1"/>
    <col min="5893" max="5893" width="10.8" style="35" customWidth="1"/>
    <col min="5894" max="5894" width="11.5" style="35" customWidth="1"/>
    <col min="5895" max="5895" width="11.4" style="35" customWidth="1"/>
    <col min="5896" max="6144" width="9" style="35"/>
    <col min="6145" max="6145" width="30.8" style="35" customWidth="1"/>
    <col min="6146" max="6146" width="14.4" style="35" customWidth="1"/>
    <col min="6147" max="6147" width="14" style="35" customWidth="1"/>
    <col min="6148" max="6148" width="12.5" style="35" customWidth="1"/>
    <col min="6149" max="6149" width="10.8" style="35" customWidth="1"/>
    <col min="6150" max="6150" width="11.5" style="35" customWidth="1"/>
    <col min="6151" max="6151" width="11.4" style="35" customWidth="1"/>
    <col min="6152" max="6400" width="9" style="35"/>
    <col min="6401" max="6401" width="30.8" style="35" customWidth="1"/>
    <col min="6402" max="6402" width="14.4" style="35" customWidth="1"/>
    <col min="6403" max="6403" width="14" style="35" customWidth="1"/>
    <col min="6404" max="6404" width="12.5" style="35" customWidth="1"/>
    <col min="6405" max="6405" width="10.8" style="35" customWidth="1"/>
    <col min="6406" max="6406" width="11.5" style="35" customWidth="1"/>
    <col min="6407" max="6407" width="11.4" style="35" customWidth="1"/>
    <col min="6408" max="6656" width="9" style="35"/>
    <col min="6657" max="6657" width="30.8" style="35" customWidth="1"/>
    <col min="6658" max="6658" width="14.4" style="35" customWidth="1"/>
    <col min="6659" max="6659" width="14" style="35" customWidth="1"/>
    <col min="6660" max="6660" width="12.5" style="35" customWidth="1"/>
    <col min="6661" max="6661" width="10.8" style="35" customWidth="1"/>
    <col min="6662" max="6662" width="11.5" style="35" customWidth="1"/>
    <col min="6663" max="6663" width="11.4" style="35" customWidth="1"/>
    <col min="6664" max="6912" width="9" style="35"/>
    <col min="6913" max="6913" width="30.8" style="35" customWidth="1"/>
    <col min="6914" max="6914" width="14.4" style="35" customWidth="1"/>
    <col min="6915" max="6915" width="14" style="35" customWidth="1"/>
    <col min="6916" max="6916" width="12.5" style="35" customWidth="1"/>
    <col min="6917" max="6917" width="10.8" style="35" customWidth="1"/>
    <col min="6918" max="6918" width="11.5" style="35" customWidth="1"/>
    <col min="6919" max="6919" width="11.4" style="35" customWidth="1"/>
    <col min="6920" max="7168" width="9" style="35"/>
    <col min="7169" max="7169" width="30.8" style="35" customWidth="1"/>
    <col min="7170" max="7170" width="14.4" style="35" customWidth="1"/>
    <col min="7171" max="7171" width="14" style="35" customWidth="1"/>
    <col min="7172" max="7172" width="12.5" style="35" customWidth="1"/>
    <col min="7173" max="7173" width="10.8" style="35" customWidth="1"/>
    <col min="7174" max="7174" width="11.5" style="35" customWidth="1"/>
    <col min="7175" max="7175" width="11.4" style="35" customWidth="1"/>
    <col min="7176" max="7424" width="9" style="35"/>
    <col min="7425" max="7425" width="30.8" style="35" customWidth="1"/>
    <col min="7426" max="7426" width="14.4" style="35" customWidth="1"/>
    <col min="7427" max="7427" width="14" style="35" customWidth="1"/>
    <col min="7428" max="7428" width="12.5" style="35" customWidth="1"/>
    <col min="7429" max="7429" width="10.8" style="35" customWidth="1"/>
    <col min="7430" max="7430" width="11.5" style="35" customWidth="1"/>
    <col min="7431" max="7431" width="11.4" style="35" customWidth="1"/>
    <col min="7432" max="7680" width="9" style="35"/>
    <col min="7681" max="7681" width="30.8" style="35" customWidth="1"/>
    <col min="7682" max="7682" width="14.4" style="35" customWidth="1"/>
    <col min="7683" max="7683" width="14" style="35" customWidth="1"/>
    <col min="7684" max="7684" width="12.5" style="35" customWidth="1"/>
    <col min="7685" max="7685" width="10.8" style="35" customWidth="1"/>
    <col min="7686" max="7686" width="11.5" style="35" customWidth="1"/>
    <col min="7687" max="7687" width="11.4" style="35" customWidth="1"/>
    <col min="7688" max="7936" width="9" style="35"/>
    <col min="7937" max="7937" width="30.8" style="35" customWidth="1"/>
    <col min="7938" max="7938" width="14.4" style="35" customWidth="1"/>
    <col min="7939" max="7939" width="14" style="35" customWidth="1"/>
    <col min="7940" max="7940" width="12.5" style="35" customWidth="1"/>
    <col min="7941" max="7941" width="10.8" style="35" customWidth="1"/>
    <col min="7942" max="7942" width="11.5" style="35" customWidth="1"/>
    <col min="7943" max="7943" width="11.4" style="35" customWidth="1"/>
    <col min="7944" max="8192" width="9" style="35"/>
    <col min="8193" max="8193" width="30.8" style="35" customWidth="1"/>
    <col min="8194" max="8194" width="14.4" style="35" customWidth="1"/>
    <col min="8195" max="8195" width="14" style="35" customWidth="1"/>
    <col min="8196" max="8196" width="12.5" style="35" customWidth="1"/>
    <col min="8197" max="8197" width="10.8" style="35" customWidth="1"/>
    <col min="8198" max="8198" width="11.5" style="35" customWidth="1"/>
    <col min="8199" max="8199" width="11.4" style="35" customWidth="1"/>
    <col min="8200" max="8448" width="9" style="35"/>
    <col min="8449" max="8449" width="30.8" style="35" customWidth="1"/>
    <col min="8450" max="8450" width="14.4" style="35" customWidth="1"/>
    <col min="8451" max="8451" width="14" style="35" customWidth="1"/>
    <col min="8452" max="8452" width="12.5" style="35" customWidth="1"/>
    <col min="8453" max="8453" width="10.8" style="35" customWidth="1"/>
    <col min="8454" max="8454" width="11.5" style="35" customWidth="1"/>
    <col min="8455" max="8455" width="11.4" style="35" customWidth="1"/>
    <col min="8456" max="8704" width="9" style="35"/>
    <col min="8705" max="8705" width="30.8" style="35" customWidth="1"/>
    <col min="8706" max="8706" width="14.4" style="35" customWidth="1"/>
    <col min="8707" max="8707" width="14" style="35" customWidth="1"/>
    <col min="8708" max="8708" width="12.5" style="35" customWidth="1"/>
    <col min="8709" max="8709" width="10.8" style="35" customWidth="1"/>
    <col min="8710" max="8710" width="11.5" style="35" customWidth="1"/>
    <col min="8711" max="8711" width="11.4" style="35" customWidth="1"/>
    <col min="8712" max="8960" width="9" style="35"/>
    <col min="8961" max="8961" width="30.8" style="35" customWidth="1"/>
    <col min="8962" max="8962" width="14.4" style="35" customWidth="1"/>
    <col min="8963" max="8963" width="14" style="35" customWidth="1"/>
    <col min="8964" max="8964" width="12.5" style="35" customWidth="1"/>
    <col min="8965" max="8965" width="10.8" style="35" customWidth="1"/>
    <col min="8966" max="8966" width="11.5" style="35" customWidth="1"/>
    <col min="8967" max="8967" width="11.4" style="35" customWidth="1"/>
    <col min="8968" max="9216" width="9" style="35"/>
    <col min="9217" max="9217" width="30.8" style="35" customWidth="1"/>
    <col min="9218" max="9218" width="14.4" style="35" customWidth="1"/>
    <col min="9219" max="9219" width="14" style="35" customWidth="1"/>
    <col min="9220" max="9220" width="12.5" style="35" customWidth="1"/>
    <col min="9221" max="9221" width="10.8" style="35" customWidth="1"/>
    <col min="9222" max="9222" width="11.5" style="35" customWidth="1"/>
    <col min="9223" max="9223" width="11.4" style="35" customWidth="1"/>
    <col min="9224" max="9472" width="9" style="35"/>
    <col min="9473" max="9473" width="30.8" style="35" customWidth="1"/>
    <col min="9474" max="9474" width="14.4" style="35" customWidth="1"/>
    <col min="9475" max="9475" width="14" style="35" customWidth="1"/>
    <col min="9476" max="9476" width="12.5" style="35" customWidth="1"/>
    <col min="9477" max="9477" width="10.8" style="35" customWidth="1"/>
    <col min="9478" max="9478" width="11.5" style="35" customWidth="1"/>
    <col min="9479" max="9479" width="11.4" style="35" customWidth="1"/>
    <col min="9480" max="9728" width="9" style="35"/>
    <col min="9729" max="9729" width="30.8" style="35" customWidth="1"/>
    <col min="9730" max="9730" width="14.4" style="35" customWidth="1"/>
    <col min="9731" max="9731" width="14" style="35" customWidth="1"/>
    <col min="9732" max="9732" width="12.5" style="35" customWidth="1"/>
    <col min="9733" max="9733" width="10.8" style="35" customWidth="1"/>
    <col min="9734" max="9734" width="11.5" style="35" customWidth="1"/>
    <col min="9735" max="9735" width="11.4" style="35" customWidth="1"/>
    <col min="9736" max="9984" width="9" style="35"/>
    <col min="9985" max="9985" width="30.8" style="35" customWidth="1"/>
    <col min="9986" max="9986" width="14.4" style="35" customWidth="1"/>
    <col min="9987" max="9987" width="14" style="35" customWidth="1"/>
    <col min="9988" max="9988" width="12.5" style="35" customWidth="1"/>
    <col min="9989" max="9989" width="10.8" style="35" customWidth="1"/>
    <col min="9990" max="9990" width="11.5" style="35" customWidth="1"/>
    <col min="9991" max="9991" width="11.4" style="35" customWidth="1"/>
    <col min="9992" max="10240" width="9" style="35"/>
    <col min="10241" max="10241" width="30.8" style="35" customWidth="1"/>
    <col min="10242" max="10242" width="14.4" style="35" customWidth="1"/>
    <col min="10243" max="10243" width="14" style="35" customWidth="1"/>
    <col min="10244" max="10244" width="12.5" style="35" customWidth="1"/>
    <col min="10245" max="10245" width="10.8" style="35" customWidth="1"/>
    <col min="10246" max="10246" width="11.5" style="35" customWidth="1"/>
    <col min="10247" max="10247" width="11.4" style="35" customWidth="1"/>
    <col min="10248" max="10496" width="9" style="35"/>
    <col min="10497" max="10497" width="30.8" style="35" customWidth="1"/>
    <col min="10498" max="10498" width="14.4" style="35" customWidth="1"/>
    <col min="10499" max="10499" width="14" style="35" customWidth="1"/>
    <col min="10500" max="10500" width="12.5" style="35" customWidth="1"/>
    <col min="10501" max="10501" width="10.8" style="35" customWidth="1"/>
    <col min="10502" max="10502" width="11.5" style="35" customWidth="1"/>
    <col min="10503" max="10503" width="11.4" style="35" customWidth="1"/>
    <col min="10504" max="10752" width="9" style="35"/>
    <col min="10753" max="10753" width="30.8" style="35" customWidth="1"/>
    <col min="10754" max="10754" width="14.4" style="35" customWidth="1"/>
    <col min="10755" max="10755" width="14" style="35" customWidth="1"/>
    <col min="10756" max="10756" width="12.5" style="35" customWidth="1"/>
    <col min="10757" max="10757" width="10.8" style="35" customWidth="1"/>
    <col min="10758" max="10758" width="11.5" style="35" customWidth="1"/>
    <col min="10759" max="10759" width="11.4" style="35" customWidth="1"/>
    <col min="10760" max="11008" width="9" style="35"/>
    <col min="11009" max="11009" width="30.8" style="35" customWidth="1"/>
    <col min="11010" max="11010" width="14.4" style="35" customWidth="1"/>
    <col min="11011" max="11011" width="14" style="35" customWidth="1"/>
    <col min="11012" max="11012" width="12.5" style="35" customWidth="1"/>
    <col min="11013" max="11013" width="10.8" style="35" customWidth="1"/>
    <col min="11014" max="11014" width="11.5" style="35" customWidth="1"/>
    <col min="11015" max="11015" width="11.4" style="35" customWidth="1"/>
    <col min="11016" max="11264" width="9" style="35"/>
    <col min="11265" max="11265" width="30.8" style="35" customWidth="1"/>
    <col min="11266" max="11266" width="14.4" style="35" customWidth="1"/>
    <col min="11267" max="11267" width="14" style="35" customWidth="1"/>
    <col min="11268" max="11268" width="12.5" style="35" customWidth="1"/>
    <col min="11269" max="11269" width="10.8" style="35" customWidth="1"/>
    <col min="11270" max="11270" width="11.5" style="35" customWidth="1"/>
    <col min="11271" max="11271" width="11.4" style="35" customWidth="1"/>
    <col min="11272" max="11520" width="9" style="35"/>
    <col min="11521" max="11521" width="30.8" style="35" customWidth="1"/>
    <col min="11522" max="11522" width="14.4" style="35" customWidth="1"/>
    <col min="11523" max="11523" width="14" style="35" customWidth="1"/>
    <col min="11524" max="11524" width="12.5" style="35" customWidth="1"/>
    <col min="11525" max="11525" width="10.8" style="35" customWidth="1"/>
    <col min="11526" max="11526" width="11.5" style="35" customWidth="1"/>
    <col min="11527" max="11527" width="11.4" style="35" customWidth="1"/>
    <col min="11528" max="11776" width="9" style="35"/>
    <col min="11777" max="11777" width="30.8" style="35" customWidth="1"/>
    <col min="11778" max="11778" width="14.4" style="35" customWidth="1"/>
    <col min="11779" max="11779" width="14" style="35" customWidth="1"/>
    <col min="11780" max="11780" width="12.5" style="35" customWidth="1"/>
    <col min="11781" max="11781" width="10.8" style="35" customWidth="1"/>
    <col min="11782" max="11782" width="11.5" style="35" customWidth="1"/>
    <col min="11783" max="11783" width="11.4" style="35" customWidth="1"/>
    <col min="11784" max="12032" width="9" style="35"/>
    <col min="12033" max="12033" width="30.8" style="35" customWidth="1"/>
    <col min="12034" max="12034" width="14.4" style="35" customWidth="1"/>
    <col min="12035" max="12035" width="14" style="35" customWidth="1"/>
    <col min="12036" max="12036" width="12.5" style="35" customWidth="1"/>
    <col min="12037" max="12037" width="10.8" style="35" customWidth="1"/>
    <col min="12038" max="12038" width="11.5" style="35" customWidth="1"/>
    <col min="12039" max="12039" width="11.4" style="35" customWidth="1"/>
    <col min="12040" max="12288" width="9" style="35"/>
    <col min="12289" max="12289" width="30.8" style="35" customWidth="1"/>
    <col min="12290" max="12290" width="14.4" style="35" customWidth="1"/>
    <col min="12291" max="12291" width="14" style="35" customWidth="1"/>
    <col min="12292" max="12292" width="12.5" style="35" customWidth="1"/>
    <col min="12293" max="12293" width="10.8" style="35" customWidth="1"/>
    <col min="12294" max="12294" width="11.5" style="35" customWidth="1"/>
    <col min="12295" max="12295" width="11.4" style="35" customWidth="1"/>
    <col min="12296" max="12544" width="9" style="35"/>
    <col min="12545" max="12545" width="30.8" style="35" customWidth="1"/>
    <col min="12546" max="12546" width="14.4" style="35" customWidth="1"/>
    <col min="12547" max="12547" width="14" style="35" customWidth="1"/>
    <col min="12548" max="12548" width="12.5" style="35" customWidth="1"/>
    <col min="12549" max="12549" width="10.8" style="35" customWidth="1"/>
    <col min="12550" max="12550" width="11.5" style="35" customWidth="1"/>
    <col min="12551" max="12551" width="11.4" style="35" customWidth="1"/>
    <col min="12552" max="12800" width="9" style="35"/>
    <col min="12801" max="12801" width="30.8" style="35" customWidth="1"/>
    <col min="12802" max="12802" width="14.4" style="35" customWidth="1"/>
    <col min="12803" max="12803" width="14" style="35" customWidth="1"/>
    <col min="12804" max="12804" width="12.5" style="35" customWidth="1"/>
    <col min="12805" max="12805" width="10.8" style="35" customWidth="1"/>
    <col min="12806" max="12806" width="11.5" style="35" customWidth="1"/>
    <col min="12807" max="12807" width="11.4" style="35" customWidth="1"/>
    <col min="12808" max="13056" width="9" style="35"/>
    <col min="13057" max="13057" width="30.8" style="35" customWidth="1"/>
    <col min="13058" max="13058" width="14.4" style="35" customWidth="1"/>
    <col min="13059" max="13059" width="14" style="35" customWidth="1"/>
    <col min="13060" max="13060" width="12.5" style="35" customWidth="1"/>
    <col min="13061" max="13061" width="10.8" style="35" customWidth="1"/>
    <col min="13062" max="13062" width="11.5" style="35" customWidth="1"/>
    <col min="13063" max="13063" width="11.4" style="35" customWidth="1"/>
    <col min="13064" max="13312" width="9" style="35"/>
    <col min="13313" max="13313" width="30.8" style="35" customWidth="1"/>
    <col min="13314" max="13314" width="14.4" style="35" customWidth="1"/>
    <col min="13315" max="13315" width="14" style="35" customWidth="1"/>
    <col min="13316" max="13316" width="12.5" style="35" customWidth="1"/>
    <col min="13317" max="13317" width="10.8" style="35" customWidth="1"/>
    <col min="13318" max="13318" width="11.5" style="35" customWidth="1"/>
    <col min="13319" max="13319" width="11.4" style="35" customWidth="1"/>
    <col min="13320" max="13568" width="9" style="35"/>
    <col min="13569" max="13569" width="30.8" style="35" customWidth="1"/>
    <col min="13570" max="13570" width="14.4" style="35" customWidth="1"/>
    <col min="13571" max="13571" width="14" style="35" customWidth="1"/>
    <col min="13572" max="13572" width="12.5" style="35" customWidth="1"/>
    <col min="13573" max="13573" width="10.8" style="35" customWidth="1"/>
    <col min="13574" max="13574" width="11.5" style="35" customWidth="1"/>
    <col min="13575" max="13575" width="11.4" style="35" customWidth="1"/>
    <col min="13576" max="13824" width="9" style="35"/>
    <col min="13825" max="13825" width="30.8" style="35" customWidth="1"/>
    <col min="13826" max="13826" width="14.4" style="35" customWidth="1"/>
    <col min="13827" max="13827" width="14" style="35" customWidth="1"/>
    <col min="13828" max="13828" width="12.5" style="35" customWidth="1"/>
    <col min="13829" max="13829" width="10.8" style="35" customWidth="1"/>
    <col min="13830" max="13830" width="11.5" style="35" customWidth="1"/>
    <col min="13831" max="13831" width="11.4" style="35" customWidth="1"/>
    <col min="13832" max="14080" width="9" style="35"/>
    <col min="14081" max="14081" width="30.8" style="35" customWidth="1"/>
    <col min="14082" max="14082" width="14.4" style="35" customWidth="1"/>
    <col min="14083" max="14083" width="14" style="35" customWidth="1"/>
    <col min="14084" max="14084" width="12.5" style="35" customWidth="1"/>
    <col min="14085" max="14085" width="10.8" style="35" customWidth="1"/>
    <col min="14086" max="14086" width="11.5" style="35" customWidth="1"/>
    <col min="14087" max="14087" width="11.4" style="35" customWidth="1"/>
    <col min="14088" max="14336" width="9" style="35"/>
    <col min="14337" max="14337" width="30.8" style="35" customWidth="1"/>
    <col min="14338" max="14338" width="14.4" style="35" customWidth="1"/>
    <col min="14339" max="14339" width="14" style="35" customWidth="1"/>
    <col min="14340" max="14340" width="12.5" style="35" customWidth="1"/>
    <col min="14341" max="14341" width="10.8" style="35" customWidth="1"/>
    <col min="14342" max="14342" width="11.5" style="35" customWidth="1"/>
    <col min="14343" max="14343" width="11.4" style="35" customWidth="1"/>
    <col min="14344" max="14592" width="9" style="35"/>
    <col min="14593" max="14593" width="30.8" style="35" customWidth="1"/>
    <col min="14594" max="14594" width="14.4" style="35" customWidth="1"/>
    <col min="14595" max="14595" width="14" style="35" customWidth="1"/>
    <col min="14596" max="14596" width="12.5" style="35" customWidth="1"/>
    <col min="14597" max="14597" width="10.8" style="35" customWidth="1"/>
    <col min="14598" max="14598" width="11.5" style="35" customWidth="1"/>
    <col min="14599" max="14599" width="11.4" style="35" customWidth="1"/>
    <col min="14600" max="14848" width="9" style="35"/>
    <col min="14849" max="14849" width="30.8" style="35" customWidth="1"/>
    <col min="14850" max="14850" width="14.4" style="35" customWidth="1"/>
    <col min="14851" max="14851" width="14" style="35" customWidth="1"/>
    <col min="14852" max="14852" width="12.5" style="35" customWidth="1"/>
    <col min="14853" max="14853" width="10.8" style="35" customWidth="1"/>
    <col min="14854" max="14854" width="11.5" style="35" customWidth="1"/>
    <col min="14855" max="14855" width="11.4" style="35" customWidth="1"/>
    <col min="14856" max="15104" width="9" style="35"/>
    <col min="15105" max="15105" width="30.8" style="35" customWidth="1"/>
    <col min="15106" max="15106" width="14.4" style="35" customWidth="1"/>
    <col min="15107" max="15107" width="14" style="35" customWidth="1"/>
    <col min="15108" max="15108" width="12.5" style="35" customWidth="1"/>
    <col min="15109" max="15109" width="10.8" style="35" customWidth="1"/>
    <col min="15110" max="15110" width="11.5" style="35" customWidth="1"/>
    <col min="15111" max="15111" width="11.4" style="35" customWidth="1"/>
    <col min="15112" max="15360" width="9" style="35"/>
    <col min="15361" max="15361" width="30.8" style="35" customWidth="1"/>
    <col min="15362" max="15362" width="14.4" style="35" customWidth="1"/>
    <col min="15363" max="15363" width="14" style="35" customWidth="1"/>
    <col min="15364" max="15364" width="12.5" style="35" customWidth="1"/>
    <col min="15365" max="15365" width="10.8" style="35" customWidth="1"/>
    <col min="15366" max="15366" width="11.5" style="35" customWidth="1"/>
    <col min="15367" max="15367" width="11.4" style="35" customWidth="1"/>
    <col min="15368" max="15616" width="9" style="35"/>
    <col min="15617" max="15617" width="30.8" style="35" customWidth="1"/>
    <col min="15618" max="15618" width="14.4" style="35" customWidth="1"/>
    <col min="15619" max="15619" width="14" style="35" customWidth="1"/>
    <col min="15620" max="15620" width="12.5" style="35" customWidth="1"/>
    <col min="15621" max="15621" width="10.8" style="35" customWidth="1"/>
    <col min="15622" max="15622" width="11.5" style="35" customWidth="1"/>
    <col min="15623" max="15623" width="11.4" style="35" customWidth="1"/>
    <col min="15624" max="15872" width="9" style="35"/>
    <col min="15873" max="15873" width="30.8" style="35" customWidth="1"/>
    <col min="15874" max="15874" width="14.4" style="35" customWidth="1"/>
    <col min="15875" max="15875" width="14" style="35" customWidth="1"/>
    <col min="15876" max="15876" width="12.5" style="35" customWidth="1"/>
    <col min="15877" max="15877" width="10.8" style="35" customWidth="1"/>
    <col min="15878" max="15878" width="11.5" style="35" customWidth="1"/>
    <col min="15879" max="15879" width="11.4" style="35" customWidth="1"/>
    <col min="15880" max="16128" width="9" style="35"/>
    <col min="16129" max="16129" width="30.8" style="35" customWidth="1"/>
    <col min="16130" max="16130" width="14.4" style="35" customWidth="1"/>
    <col min="16131" max="16131" width="14" style="35" customWidth="1"/>
    <col min="16132" max="16132" width="12.5" style="35" customWidth="1"/>
    <col min="16133" max="16133" width="10.8" style="35" customWidth="1"/>
    <col min="16134" max="16134" width="11.5" style="35" customWidth="1"/>
    <col min="16135" max="16135" width="11.4" style="35" customWidth="1"/>
    <col min="16136" max="16384" width="9" style="35"/>
  </cols>
  <sheetData>
    <row r="1" s="35" customFormat="1" ht="30" customHeight="1" spans="1:6">
      <c r="A1" s="152" t="s">
        <v>81</v>
      </c>
      <c r="B1" s="152"/>
      <c r="C1" s="152"/>
      <c r="D1" s="152"/>
      <c r="E1" s="153"/>
      <c r="F1" s="153"/>
    </row>
    <row r="2" s="46" customFormat="1" ht="60" customHeight="1" spans="1:8">
      <c r="A2" s="154" t="s">
        <v>82</v>
      </c>
      <c r="B2" s="154"/>
      <c r="C2" s="154"/>
      <c r="D2" s="154"/>
      <c r="E2" s="155"/>
      <c r="F2" s="155"/>
      <c r="G2" s="156"/>
      <c r="H2" s="156"/>
    </row>
    <row r="3" s="46" customFormat="1" ht="30" customHeight="1" spans="1:8">
      <c r="A3" s="157"/>
      <c r="B3" s="157"/>
      <c r="C3" s="157"/>
      <c r="D3" s="157"/>
      <c r="E3" s="158"/>
      <c r="F3" s="159" t="s">
        <v>50</v>
      </c>
      <c r="G3" s="156"/>
      <c r="H3" s="156"/>
    </row>
    <row r="4" s="46" customFormat="1" ht="37.95" customHeight="1" spans="1:8">
      <c r="A4" s="160" t="s">
        <v>51</v>
      </c>
      <c r="B4" s="160" t="s">
        <v>52</v>
      </c>
      <c r="C4" s="160" t="s">
        <v>53</v>
      </c>
      <c r="D4" s="160" t="s">
        <v>54</v>
      </c>
      <c r="E4" s="129" t="s">
        <v>55</v>
      </c>
      <c r="F4" s="129" t="s">
        <v>83</v>
      </c>
      <c r="G4" s="46" t="s">
        <v>57</v>
      </c>
      <c r="H4" s="161"/>
    </row>
    <row r="5" s="46" customFormat="1" ht="30" customHeight="1" spans="1:8">
      <c r="A5" s="162" t="s">
        <v>84</v>
      </c>
      <c r="B5" s="163">
        <v>33315</v>
      </c>
      <c r="C5" s="163">
        <v>22537</v>
      </c>
      <c r="D5" s="163">
        <v>23924</v>
      </c>
      <c r="E5" s="164">
        <f t="shared" ref="E5:E14" si="0">D5/C5</f>
        <v>1.06154324000532</v>
      </c>
      <c r="F5" s="164">
        <f>(D5-G5)/G5</f>
        <v>-0.0836525203002911</v>
      </c>
      <c r="G5" s="163">
        <v>26108</v>
      </c>
      <c r="H5" s="156"/>
    </row>
    <row r="6" s="46" customFormat="1" ht="30" customHeight="1" spans="1:8">
      <c r="A6" s="162" t="s">
        <v>85</v>
      </c>
      <c r="B6" s="163">
        <v>5</v>
      </c>
      <c r="C6" s="163">
        <v>5</v>
      </c>
      <c r="D6" s="163">
        <v>5</v>
      </c>
      <c r="E6" s="164">
        <f t="shared" si="0"/>
        <v>1</v>
      </c>
      <c r="F6" s="164"/>
      <c r="G6" s="163"/>
      <c r="H6" s="156"/>
    </row>
    <row r="7" s="46" customFormat="1" ht="30" customHeight="1" spans="1:8">
      <c r="A7" s="162" t="s">
        <v>86</v>
      </c>
      <c r="B7" s="163">
        <v>54493</v>
      </c>
      <c r="C7" s="163">
        <v>40654</v>
      </c>
      <c r="D7" s="163">
        <v>40932</v>
      </c>
      <c r="E7" s="164">
        <f t="shared" si="0"/>
        <v>1.00683819550352</v>
      </c>
      <c r="F7" s="164">
        <f t="shared" ref="F7:F14" si="1">(D7-G7)/G7</f>
        <v>0.492071592607444</v>
      </c>
      <c r="G7" s="163">
        <v>27433</v>
      </c>
      <c r="H7" s="156"/>
    </row>
    <row r="8" s="46" customFormat="1" ht="30" customHeight="1" spans="1:8">
      <c r="A8" s="162" t="s">
        <v>87</v>
      </c>
      <c r="B8" s="163">
        <v>1624</v>
      </c>
      <c r="C8" s="163">
        <v>1601</v>
      </c>
      <c r="D8" s="163">
        <v>911</v>
      </c>
      <c r="E8" s="164">
        <f t="shared" si="0"/>
        <v>0.569019362898189</v>
      </c>
      <c r="F8" s="164">
        <f t="shared" si="1"/>
        <v>-0.690030622660769</v>
      </c>
      <c r="G8" s="163">
        <v>2939</v>
      </c>
      <c r="H8" s="156"/>
    </row>
    <row r="9" s="46" customFormat="1" ht="30" customHeight="1" spans="1:8">
      <c r="A9" s="162" t="s">
        <v>88</v>
      </c>
      <c r="B9" s="163">
        <v>70</v>
      </c>
      <c r="C9" s="163">
        <v>13</v>
      </c>
      <c r="D9" s="163">
        <v>15</v>
      </c>
      <c r="E9" s="164">
        <f t="shared" si="0"/>
        <v>1.15384615384615</v>
      </c>
      <c r="F9" s="164">
        <f t="shared" si="1"/>
        <v>0.666666666666667</v>
      </c>
      <c r="G9" s="163">
        <v>9</v>
      </c>
      <c r="H9" s="156"/>
    </row>
    <row r="10" s="46" customFormat="1" ht="30" customHeight="1" spans="1:8">
      <c r="A10" s="162" t="s">
        <v>89</v>
      </c>
      <c r="B10" s="163">
        <v>28097</v>
      </c>
      <c r="C10" s="163">
        <v>23884</v>
      </c>
      <c r="D10" s="163">
        <v>23711</v>
      </c>
      <c r="E10" s="164">
        <f t="shared" si="0"/>
        <v>0.992756657176352</v>
      </c>
      <c r="F10" s="164">
        <f t="shared" si="1"/>
        <v>-0.0217427180460434</v>
      </c>
      <c r="G10" s="163">
        <v>24238</v>
      </c>
      <c r="H10" s="156"/>
    </row>
    <row r="11" s="46" customFormat="1" ht="30" customHeight="1" spans="1:8">
      <c r="A11" s="162" t="s">
        <v>90</v>
      </c>
      <c r="B11" s="163">
        <v>11529</v>
      </c>
      <c r="C11" s="163">
        <v>11876</v>
      </c>
      <c r="D11" s="163">
        <v>7352</v>
      </c>
      <c r="E11" s="164">
        <f t="shared" si="0"/>
        <v>0.619063657797238</v>
      </c>
      <c r="F11" s="164">
        <f t="shared" si="1"/>
        <v>-0.60568517028694</v>
      </c>
      <c r="G11" s="163">
        <v>18645</v>
      </c>
      <c r="H11" s="156"/>
    </row>
    <row r="12" s="46" customFormat="1" ht="30" customHeight="1" spans="1:8">
      <c r="A12" s="162" t="s">
        <v>91</v>
      </c>
      <c r="B12" s="163">
        <v>10580</v>
      </c>
      <c r="C12" s="163">
        <v>4368</v>
      </c>
      <c r="D12" s="163">
        <v>7688</v>
      </c>
      <c r="E12" s="164">
        <f t="shared" si="0"/>
        <v>1.76007326007326</v>
      </c>
      <c r="F12" s="164">
        <f t="shared" si="1"/>
        <v>1.12024269167126</v>
      </c>
      <c r="G12" s="163">
        <v>3626</v>
      </c>
      <c r="H12" s="156"/>
    </row>
    <row r="13" s="46" customFormat="1" ht="30" customHeight="1" spans="1:8">
      <c r="A13" s="162" t="s">
        <v>92</v>
      </c>
      <c r="B13" s="163">
        <v>21506</v>
      </c>
      <c r="C13" s="163">
        <v>37299</v>
      </c>
      <c r="D13" s="163">
        <v>39406</v>
      </c>
      <c r="E13" s="164">
        <f t="shared" si="0"/>
        <v>1.05648945011931</v>
      </c>
      <c r="F13" s="164">
        <f t="shared" si="1"/>
        <v>0.105853959701409</v>
      </c>
      <c r="G13" s="163">
        <v>35634</v>
      </c>
      <c r="H13" s="156"/>
    </row>
    <row r="14" s="46" customFormat="1" ht="30" customHeight="1" spans="1:8">
      <c r="A14" s="162" t="s">
        <v>93</v>
      </c>
      <c r="B14" s="163">
        <v>2436</v>
      </c>
      <c r="C14" s="163">
        <v>2686</v>
      </c>
      <c r="D14" s="163">
        <v>2854</v>
      </c>
      <c r="E14" s="164">
        <f t="shared" si="0"/>
        <v>1.06254653760238</v>
      </c>
      <c r="F14" s="164">
        <f t="shared" si="1"/>
        <v>-0.163295221342715</v>
      </c>
      <c r="G14" s="163">
        <v>3411</v>
      </c>
      <c r="H14" s="156"/>
    </row>
    <row r="15" s="46" customFormat="1" ht="30" customHeight="1" spans="1:8">
      <c r="A15" s="162" t="s">
        <v>94</v>
      </c>
      <c r="B15" s="163">
        <v>168</v>
      </c>
      <c r="C15" s="163">
        <v>46</v>
      </c>
      <c r="D15" s="163"/>
      <c r="E15" s="164"/>
      <c r="F15" s="164"/>
      <c r="G15" s="163"/>
      <c r="H15" s="156"/>
    </row>
    <row r="16" s="46" customFormat="1" ht="30" customHeight="1" spans="1:7">
      <c r="A16" s="162" t="s">
        <v>95</v>
      </c>
      <c r="B16" s="163">
        <v>5215</v>
      </c>
      <c r="C16" s="163">
        <v>5650</v>
      </c>
      <c r="D16" s="163">
        <v>3786</v>
      </c>
      <c r="E16" s="164">
        <f>D16/C16</f>
        <v>0.670088495575221</v>
      </c>
      <c r="F16" s="164">
        <f>(D16-G16)/G16</f>
        <v>-0.641782571671871</v>
      </c>
      <c r="G16" s="163">
        <v>10569</v>
      </c>
    </row>
    <row r="17" s="46" customFormat="1" ht="30" customHeight="1" spans="1:7">
      <c r="A17" s="162" t="s">
        <v>96</v>
      </c>
      <c r="B17" s="163">
        <v>4324</v>
      </c>
      <c r="C17" s="163">
        <v>3405</v>
      </c>
      <c r="D17" s="163">
        <v>2904</v>
      </c>
      <c r="E17" s="164">
        <f>D17/C17</f>
        <v>0.852863436123348</v>
      </c>
      <c r="F17" s="164">
        <f>(D17-G17)/G17</f>
        <v>-0.589250353606789</v>
      </c>
      <c r="G17" s="163">
        <v>7070</v>
      </c>
    </row>
    <row r="18" s="46" customFormat="1" ht="30" customHeight="1" spans="1:7">
      <c r="A18" s="162" t="s">
        <v>97</v>
      </c>
      <c r="B18" s="163">
        <v>1013</v>
      </c>
      <c r="C18" s="163">
        <v>1015</v>
      </c>
      <c r="D18" s="163">
        <v>1001</v>
      </c>
      <c r="E18" s="164">
        <f>D18/C18</f>
        <v>0.986206896551724</v>
      </c>
      <c r="F18" s="164">
        <f>(D18-G18)/G18</f>
        <v>-0.114942528735632</v>
      </c>
      <c r="G18" s="163">
        <v>1131</v>
      </c>
    </row>
    <row r="19" s="46" customFormat="1" ht="30" customHeight="1" spans="1:7">
      <c r="A19" s="162" t="s">
        <v>98</v>
      </c>
      <c r="B19" s="163">
        <v>4986</v>
      </c>
      <c r="C19" s="163">
        <v>3074</v>
      </c>
      <c r="D19" s="163">
        <v>3153</v>
      </c>
      <c r="E19" s="164">
        <f>D19/C19</f>
        <v>1.02569941444372</v>
      </c>
      <c r="F19" s="164">
        <f>(D19-G19)/G19</f>
        <v>-0.662924951892239</v>
      </c>
      <c r="G19" s="163">
        <v>9354</v>
      </c>
    </row>
    <row r="20" s="46" customFormat="1" ht="30" customHeight="1" spans="1:7">
      <c r="A20" s="162" t="s">
        <v>99</v>
      </c>
      <c r="B20" s="163">
        <v>0</v>
      </c>
      <c r="C20" s="163">
        <v>0</v>
      </c>
      <c r="D20" s="163">
        <v>0</v>
      </c>
      <c r="E20" s="164">
        <v>0</v>
      </c>
      <c r="F20" s="164"/>
      <c r="G20" s="163">
        <v>10</v>
      </c>
    </row>
    <row r="21" s="46" customFormat="1" ht="30" customHeight="1" spans="1:7">
      <c r="A21" s="162" t="s">
        <v>100</v>
      </c>
      <c r="B21" s="163">
        <v>0</v>
      </c>
      <c r="C21" s="163">
        <v>6133</v>
      </c>
      <c r="D21" s="163">
        <v>6133</v>
      </c>
      <c r="E21" s="164">
        <f t="shared" ref="E20:E31" si="2">D21/C21</f>
        <v>1</v>
      </c>
      <c r="F21" s="164">
        <f t="shared" ref="F20:F31" si="3">(D21-G21)/G21</f>
        <v>-0.00728391065069602</v>
      </c>
      <c r="G21" s="163">
        <v>6178</v>
      </c>
    </row>
    <row r="22" s="46" customFormat="1" ht="30" customHeight="1" spans="1:7">
      <c r="A22" s="162" t="s">
        <v>101</v>
      </c>
      <c r="B22" s="163">
        <v>0</v>
      </c>
      <c r="C22" s="163">
        <v>6</v>
      </c>
      <c r="D22" s="163">
        <v>5</v>
      </c>
      <c r="E22" s="164">
        <f t="shared" si="2"/>
        <v>0.833333333333333</v>
      </c>
      <c r="F22" s="164">
        <f t="shared" si="3"/>
        <v>-0.772727272727273</v>
      </c>
      <c r="G22" s="163">
        <v>22</v>
      </c>
    </row>
    <row r="23" s="46" customFormat="1" ht="30" customHeight="1" spans="1:7">
      <c r="A23" s="162" t="s">
        <v>102</v>
      </c>
      <c r="B23" s="163">
        <v>10</v>
      </c>
      <c r="C23" s="163">
        <v>500</v>
      </c>
      <c r="D23" s="163">
        <v>1000</v>
      </c>
      <c r="E23" s="164">
        <f t="shared" si="2"/>
        <v>2</v>
      </c>
      <c r="F23" s="164">
        <f t="shared" si="3"/>
        <v>4.23560209424084</v>
      </c>
      <c r="G23" s="163">
        <v>191</v>
      </c>
    </row>
    <row r="24" customFormat="1" ht="30" customHeight="1" spans="1:7">
      <c r="A24" s="165" t="s">
        <v>103</v>
      </c>
      <c r="B24" s="166">
        <f>SUM(B5:B23)</f>
        <v>179371</v>
      </c>
      <c r="C24" s="166">
        <f>SUM(C5:C23)</f>
        <v>164752</v>
      </c>
      <c r="D24" s="166">
        <f>SUM(D5:D23)</f>
        <v>164780</v>
      </c>
      <c r="E24" s="167">
        <f t="shared" si="2"/>
        <v>1.00016995241332</v>
      </c>
      <c r="F24" s="167">
        <f t="shared" si="3"/>
        <v>-0.0667618141452585</v>
      </c>
      <c r="G24" s="166">
        <f>SUM(G5:G23)</f>
        <v>176568</v>
      </c>
    </row>
    <row r="25" customFormat="1" ht="30" customHeight="1" spans="1:7">
      <c r="A25" s="168" t="s">
        <v>104</v>
      </c>
      <c r="B25" s="169">
        <v>2000</v>
      </c>
      <c r="C25" s="169">
        <v>0</v>
      </c>
      <c r="D25" s="9"/>
      <c r="E25" s="167">
        <v>0</v>
      </c>
      <c r="F25" s="167"/>
      <c r="G25" s="9"/>
    </row>
    <row r="26" customFormat="1" ht="30" customHeight="1" spans="1:7">
      <c r="A26" s="170" t="s">
        <v>105</v>
      </c>
      <c r="B26" s="169">
        <f>B27+B28+B30</f>
        <v>0</v>
      </c>
      <c r="C26" s="169">
        <f>C27+C28+C30</f>
        <v>26500</v>
      </c>
      <c r="D26" s="169">
        <f>D27+D28+D30+D29</f>
        <v>42475</v>
      </c>
      <c r="E26" s="167">
        <f t="shared" si="2"/>
        <v>1.60283018867925</v>
      </c>
      <c r="F26" s="167">
        <f t="shared" si="3"/>
        <v>-0.389727011494253</v>
      </c>
      <c r="G26" s="169">
        <f>G27+G28+G30+G29</f>
        <v>69600</v>
      </c>
    </row>
    <row r="27" customFormat="1" ht="30" customHeight="1" spans="1:7">
      <c r="A27" s="162" t="s">
        <v>106</v>
      </c>
      <c r="B27" s="171">
        <v>0</v>
      </c>
      <c r="C27" s="171">
        <v>4500</v>
      </c>
      <c r="D27" s="171">
        <v>2844</v>
      </c>
      <c r="E27" s="164">
        <f t="shared" si="2"/>
        <v>0.632</v>
      </c>
      <c r="F27" s="164">
        <f t="shared" si="3"/>
        <v>-0.310211011399466</v>
      </c>
      <c r="G27" s="171">
        <v>4123</v>
      </c>
    </row>
    <row r="28" customFormat="1" ht="30" customHeight="1" spans="1:7">
      <c r="A28" s="162" t="s">
        <v>107</v>
      </c>
      <c r="B28" s="171"/>
      <c r="C28" s="171"/>
      <c r="D28" s="171">
        <v>0</v>
      </c>
      <c r="E28" s="164">
        <v>0</v>
      </c>
      <c r="F28" s="164">
        <f t="shared" si="3"/>
        <v>-1</v>
      </c>
      <c r="G28" s="171">
        <v>23525</v>
      </c>
    </row>
    <row r="29" customFormat="1" ht="30" customHeight="1" spans="1:7">
      <c r="A29" s="162" t="s">
        <v>108</v>
      </c>
      <c r="B29" s="171"/>
      <c r="C29" s="171"/>
      <c r="D29" s="171">
        <v>3714</v>
      </c>
      <c r="E29" s="164"/>
      <c r="F29" s="164"/>
      <c r="G29" s="171">
        <v>12611</v>
      </c>
    </row>
    <row r="30" customFormat="1" ht="30" customHeight="1" spans="1:7">
      <c r="A30" s="162" t="s">
        <v>109</v>
      </c>
      <c r="B30" s="171"/>
      <c r="C30" s="171">
        <v>22000</v>
      </c>
      <c r="D30" s="171">
        <v>35917</v>
      </c>
      <c r="E30" s="164">
        <f t="shared" si="2"/>
        <v>1.63259090909091</v>
      </c>
      <c r="F30" s="164">
        <f t="shared" si="3"/>
        <v>0.224123240516683</v>
      </c>
      <c r="G30" s="171">
        <v>29341</v>
      </c>
    </row>
    <row r="31" customFormat="1" ht="30" customHeight="1" spans="1:7">
      <c r="A31" s="165" t="s">
        <v>110</v>
      </c>
      <c r="B31" s="166">
        <f>B24+B25+B26</f>
        <v>181371</v>
      </c>
      <c r="C31" s="166">
        <f t="shared" ref="C31:G31" si="4">C24+C26</f>
        <v>191252</v>
      </c>
      <c r="D31" s="166">
        <f t="shared" si="4"/>
        <v>207255</v>
      </c>
      <c r="E31" s="167">
        <f t="shared" si="2"/>
        <v>1.08367494196139</v>
      </c>
      <c r="F31" s="167">
        <f t="shared" si="3"/>
        <v>-0.158074973189042</v>
      </c>
      <c r="G31" s="166">
        <f t="shared" si="4"/>
        <v>246168</v>
      </c>
    </row>
  </sheetData>
  <mergeCells count="1">
    <mergeCell ref="A2:F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5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29"/>
  <sheetViews>
    <sheetView showZeros="0" view="pageBreakPreview" zoomScaleNormal="100" topLeftCell="A16" workbookViewId="0">
      <selection activeCell="G1" sqref="G$1:G$1048576"/>
    </sheetView>
  </sheetViews>
  <sheetFormatPr defaultColWidth="9" defaultRowHeight="14.25" outlineLevelCol="6"/>
  <cols>
    <col min="1" max="1" width="36.3" style="35" customWidth="1"/>
    <col min="2" max="2" width="12.9" style="35" customWidth="1"/>
    <col min="3" max="4" width="11.9" style="35" customWidth="1"/>
    <col min="5" max="6" width="11.9" style="66" customWidth="1"/>
    <col min="7" max="7" width="12.875" style="35" hidden="1" customWidth="1"/>
    <col min="8" max="256" width="9" style="35"/>
    <col min="257" max="257" width="32.8" style="35" customWidth="1"/>
    <col min="258" max="258" width="12.9" style="35" customWidth="1"/>
    <col min="259" max="262" width="11.9" style="35" customWidth="1"/>
    <col min="263" max="512" width="9" style="35"/>
    <col min="513" max="513" width="32.8" style="35" customWidth="1"/>
    <col min="514" max="514" width="12.9" style="35" customWidth="1"/>
    <col min="515" max="518" width="11.9" style="35" customWidth="1"/>
    <col min="519" max="768" width="9" style="35"/>
    <col min="769" max="769" width="32.8" style="35" customWidth="1"/>
    <col min="770" max="770" width="12.9" style="35" customWidth="1"/>
    <col min="771" max="774" width="11.9" style="35" customWidth="1"/>
    <col min="775" max="1024" width="9" style="35"/>
    <col min="1025" max="1025" width="32.8" style="35" customWidth="1"/>
    <col min="1026" max="1026" width="12.9" style="35" customWidth="1"/>
    <col min="1027" max="1030" width="11.9" style="35" customWidth="1"/>
    <col min="1031" max="1280" width="9" style="35"/>
    <col min="1281" max="1281" width="32.8" style="35" customWidth="1"/>
    <col min="1282" max="1282" width="12.9" style="35" customWidth="1"/>
    <col min="1283" max="1286" width="11.9" style="35" customWidth="1"/>
    <col min="1287" max="1536" width="9" style="35"/>
    <col min="1537" max="1537" width="32.8" style="35" customWidth="1"/>
    <col min="1538" max="1538" width="12.9" style="35" customWidth="1"/>
    <col min="1539" max="1542" width="11.9" style="35" customWidth="1"/>
    <col min="1543" max="1792" width="9" style="35"/>
    <col min="1793" max="1793" width="32.8" style="35" customWidth="1"/>
    <col min="1794" max="1794" width="12.9" style="35" customWidth="1"/>
    <col min="1795" max="1798" width="11.9" style="35" customWidth="1"/>
    <col min="1799" max="2048" width="9" style="35"/>
    <col min="2049" max="2049" width="32.8" style="35" customWidth="1"/>
    <col min="2050" max="2050" width="12.9" style="35" customWidth="1"/>
    <col min="2051" max="2054" width="11.9" style="35" customWidth="1"/>
    <col min="2055" max="2304" width="9" style="35"/>
    <col min="2305" max="2305" width="32.8" style="35" customWidth="1"/>
    <col min="2306" max="2306" width="12.9" style="35" customWidth="1"/>
    <col min="2307" max="2310" width="11.9" style="35" customWidth="1"/>
    <col min="2311" max="2560" width="9" style="35"/>
    <col min="2561" max="2561" width="32.8" style="35" customWidth="1"/>
    <col min="2562" max="2562" width="12.9" style="35" customWidth="1"/>
    <col min="2563" max="2566" width="11.9" style="35" customWidth="1"/>
    <col min="2567" max="2816" width="9" style="35"/>
    <col min="2817" max="2817" width="32.8" style="35" customWidth="1"/>
    <col min="2818" max="2818" width="12.9" style="35" customWidth="1"/>
    <col min="2819" max="2822" width="11.9" style="35" customWidth="1"/>
    <col min="2823" max="3072" width="9" style="35"/>
    <col min="3073" max="3073" width="32.8" style="35" customWidth="1"/>
    <col min="3074" max="3074" width="12.9" style="35" customWidth="1"/>
    <col min="3075" max="3078" width="11.9" style="35" customWidth="1"/>
    <col min="3079" max="3328" width="9" style="35"/>
    <col min="3329" max="3329" width="32.8" style="35" customWidth="1"/>
    <col min="3330" max="3330" width="12.9" style="35" customWidth="1"/>
    <col min="3331" max="3334" width="11.9" style="35" customWidth="1"/>
    <col min="3335" max="3584" width="9" style="35"/>
    <col min="3585" max="3585" width="32.8" style="35" customWidth="1"/>
    <col min="3586" max="3586" width="12.9" style="35" customWidth="1"/>
    <col min="3587" max="3590" width="11.9" style="35" customWidth="1"/>
    <col min="3591" max="3840" width="9" style="35"/>
    <col min="3841" max="3841" width="32.8" style="35" customWidth="1"/>
    <col min="3842" max="3842" width="12.9" style="35" customWidth="1"/>
    <col min="3843" max="3846" width="11.9" style="35" customWidth="1"/>
    <col min="3847" max="4096" width="9" style="35"/>
    <col min="4097" max="4097" width="32.8" style="35" customWidth="1"/>
    <col min="4098" max="4098" width="12.9" style="35" customWidth="1"/>
    <col min="4099" max="4102" width="11.9" style="35" customWidth="1"/>
    <col min="4103" max="4352" width="9" style="35"/>
    <col min="4353" max="4353" width="32.8" style="35" customWidth="1"/>
    <col min="4354" max="4354" width="12.9" style="35" customWidth="1"/>
    <col min="4355" max="4358" width="11.9" style="35" customWidth="1"/>
    <col min="4359" max="4608" width="9" style="35"/>
    <col min="4609" max="4609" width="32.8" style="35" customWidth="1"/>
    <col min="4610" max="4610" width="12.9" style="35" customWidth="1"/>
    <col min="4611" max="4614" width="11.9" style="35" customWidth="1"/>
    <col min="4615" max="4864" width="9" style="35"/>
    <col min="4865" max="4865" width="32.8" style="35" customWidth="1"/>
    <col min="4866" max="4866" width="12.9" style="35" customWidth="1"/>
    <col min="4867" max="4870" width="11.9" style="35" customWidth="1"/>
    <col min="4871" max="5120" width="9" style="35"/>
    <col min="5121" max="5121" width="32.8" style="35" customWidth="1"/>
    <col min="5122" max="5122" width="12.9" style="35" customWidth="1"/>
    <col min="5123" max="5126" width="11.9" style="35" customWidth="1"/>
    <col min="5127" max="5376" width="9" style="35"/>
    <col min="5377" max="5377" width="32.8" style="35" customWidth="1"/>
    <col min="5378" max="5378" width="12.9" style="35" customWidth="1"/>
    <col min="5379" max="5382" width="11.9" style="35" customWidth="1"/>
    <col min="5383" max="5632" width="9" style="35"/>
    <col min="5633" max="5633" width="32.8" style="35" customWidth="1"/>
    <col min="5634" max="5634" width="12.9" style="35" customWidth="1"/>
    <col min="5635" max="5638" width="11.9" style="35" customWidth="1"/>
    <col min="5639" max="5888" width="9" style="35"/>
    <col min="5889" max="5889" width="32.8" style="35" customWidth="1"/>
    <col min="5890" max="5890" width="12.9" style="35" customWidth="1"/>
    <col min="5891" max="5894" width="11.9" style="35" customWidth="1"/>
    <col min="5895" max="6144" width="9" style="35"/>
    <col min="6145" max="6145" width="32.8" style="35" customWidth="1"/>
    <col min="6146" max="6146" width="12.9" style="35" customWidth="1"/>
    <col min="6147" max="6150" width="11.9" style="35" customWidth="1"/>
    <col min="6151" max="6400" width="9" style="35"/>
    <col min="6401" max="6401" width="32.8" style="35" customWidth="1"/>
    <col min="6402" max="6402" width="12.9" style="35" customWidth="1"/>
    <col min="6403" max="6406" width="11.9" style="35" customWidth="1"/>
    <col min="6407" max="6656" width="9" style="35"/>
    <col min="6657" max="6657" width="32.8" style="35" customWidth="1"/>
    <col min="6658" max="6658" width="12.9" style="35" customWidth="1"/>
    <col min="6659" max="6662" width="11.9" style="35" customWidth="1"/>
    <col min="6663" max="6912" width="9" style="35"/>
    <col min="6913" max="6913" width="32.8" style="35" customWidth="1"/>
    <col min="6914" max="6914" width="12.9" style="35" customWidth="1"/>
    <col min="6915" max="6918" width="11.9" style="35" customWidth="1"/>
    <col min="6919" max="7168" width="9" style="35"/>
    <col min="7169" max="7169" width="32.8" style="35" customWidth="1"/>
    <col min="7170" max="7170" width="12.9" style="35" customWidth="1"/>
    <col min="7171" max="7174" width="11.9" style="35" customWidth="1"/>
    <col min="7175" max="7424" width="9" style="35"/>
    <col min="7425" max="7425" width="32.8" style="35" customWidth="1"/>
    <col min="7426" max="7426" width="12.9" style="35" customWidth="1"/>
    <col min="7427" max="7430" width="11.9" style="35" customWidth="1"/>
    <col min="7431" max="7680" width="9" style="35"/>
    <col min="7681" max="7681" width="32.8" style="35" customWidth="1"/>
    <col min="7682" max="7682" width="12.9" style="35" customWidth="1"/>
    <col min="7683" max="7686" width="11.9" style="35" customWidth="1"/>
    <col min="7687" max="7936" width="9" style="35"/>
    <col min="7937" max="7937" width="32.8" style="35" customWidth="1"/>
    <col min="7938" max="7938" width="12.9" style="35" customWidth="1"/>
    <col min="7939" max="7942" width="11.9" style="35" customWidth="1"/>
    <col min="7943" max="8192" width="9" style="35"/>
    <col min="8193" max="8193" width="32.8" style="35" customWidth="1"/>
    <col min="8194" max="8194" width="12.9" style="35" customWidth="1"/>
    <col min="8195" max="8198" width="11.9" style="35" customWidth="1"/>
    <col min="8199" max="8448" width="9" style="35"/>
    <col min="8449" max="8449" width="32.8" style="35" customWidth="1"/>
    <col min="8450" max="8450" width="12.9" style="35" customWidth="1"/>
    <col min="8451" max="8454" width="11.9" style="35" customWidth="1"/>
    <col min="8455" max="8704" width="9" style="35"/>
    <col min="8705" max="8705" width="32.8" style="35" customWidth="1"/>
    <col min="8706" max="8706" width="12.9" style="35" customWidth="1"/>
    <col min="8707" max="8710" width="11.9" style="35" customWidth="1"/>
    <col min="8711" max="8960" width="9" style="35"/>
    <col min="8961" max="8961" width="32.8" style="35" customWidth="1"/>
    <col min="8962" max="8962" width="12.9" style="35" customWidth="1"/>
    <col min="8963" max="8966" width="11.9" style="35" customWidth="1"/>
    <col min="8967" max="9216" width="9" style="35"/>
    <col min="9217" max="9217" width="32.8" style="35" customWidth="1"/>
    <col min="9218" max="9218" width="12.9" style="35" customWidth="1"/>
    <col min="9219" max="9222" width="11.9" style="35" customWidth="1"/>
    <col min="9223" max="9472" width="9" style="35"/>
    <col min="9473" max="9473" width="32.8" style="35" customWidth="1"/>
    <col min="9474" max="9474" width="12.9" style="35" customWidth="1"/>
    <col min="9475" max="9478" width="11.9" style="35" customWidth="1"/>
    <col min="9479" max="9728" width="9" style="35"/>
    <col min="9729" max="9729" width="32.8" style="35" customWidth="1"/>
    <col min="9730" max="9730" width="12.9" style="35" customWidth="1"/>
    <col min="9731" max="9734" width="11.9" style="35" customWidth="1"/>
    <col min="9735" max="9984" width="9" style="35"/>
    <col min="9985" max="9985" width="32.8" style="35" customWidth="1"/>
    <col min="9986" max="9986" width="12.9" style="35" customWidth="1"/>
    <col min="9987" max="9990" width="11.9" style="35" customWidth="1"/>
    <col min="9991" max="10240" width="9" style="35"/>
    <col min="10241" max="10241" width="32.8" style="35" customWidth="1"/>
    <col min="10242" max="10242" width="12.9" style="35" customWidth="1"/>
    <col min="10243" max="10246" width="11.9" style="35" customWidth="1"/>
    <col min="10247" max="10496" width="9" style="35"/>
    <col min="10497" max="10497" width="32.8" style="35" customWidth="1"/>
    <col min="10498" max="10498" width="12.9" style="35" customWidth="1"/>
    <col min="10499" max="10502" width="11.9" style="35" customWidth="1"/>
    <col min="10503" max="10752" width="9" style="35"/>
    <col min="10753" max="10753" width="32.8" style="35" customWidth="1"/>
    <col min="10754" max="10754" width="12.9" style="35" customWidth="1"/>
    <col min="10755" max="10758" width="11.9" style="35" customWidth="1"/>
    <col min="10759" max="11008" width="9" style="35"/>
    <col min="11009" max="11009" width="32.8" style="35" customWidth="1"/>
    <col min="11010" max="11010" width="12.9" style="35" customWidth="1"/>
    <col min="11011" max="11014" width="11.9" style="35" customWidth="1"/>
    <col min="11015" max="11264" width="9" style="35"/>
    <col min="11265" max="11265" width="32.8" style="35" customWidth="1"/>
    <col min="11266" max="11266" width="12.9" style="35" customWidth="1"/>
    <col min="11267" max="11270" width="11.9" style="35" customWidth="1"/>
    <col min="11271" max="11520" width="9" style="35"/>
    <col min="11521" max="11521" width="32.8" style="35" customWidth="1"/>
    <col min="11522" max="11522" width="12.9" style="35" customWidth="1"/>
    <col min="11523" max="11526" width="11.9" style="35" customWidth="1"/>
    <col min="11527" max="11776" width="9" style="35"/>
    <col min="11777" max="11777" width="32.8" style="35" customWidth="1"/>
    <col min="11778" max="11778" width="12.9" style="35" customWidth="1"/>
    <col min="11779" max="11782" width="11.9" style="35" customWidth="1"/>
    <col min="11783" max="12032" width="9" style="35"/>
    <col min="12033" max="12033" width="32.8" style="35" customWidth="1"/>
    <col min="12034" max="12034" width="12.9" style="35" customWidth="1"/>
    <col min="12035" max="12038" width="11.9" style="35" customWidth="1"/>
    <col min="12039" max="12288" width="9" style="35"/>
    <col min="12289" max="12289" width="32.8" style="35" customWidth="1"/>
    <col min="12290" max="12290" width="12.9" style="35" customWidth="1"/>
    <col min="12291" max="12294" width="11.9" style="35" customWidth="1"/>
    <col min="12295" max="12544" width="9" style="35"/>
    <col min="12545" max="12545" width="32.8" style="35" customWidth="1"/>
    <col min="12546" max="12546" width="12.9" style="35" customWidth="1"/>
    <col min="12547" max="12550" width="11.9" style="35" customWidth="1"/>
    <col min="12551" max="12800" width="9" style="35"/>
    <col min="12801" max="12801" width="32.8" style="35" customWidth="1"/>
    <col min="12802" max="12802" width="12.9" style="35" customWidth="1"/>
    <col min="12803" max="12806" width="11.9" style="35" customWidth="1"/>
    <col min="12807" max="13056" width="9" style="35"/>
    <col min="13057" max="13057" width="32.8" style="35" customWidth="1"/>
    <col min="13058" max="13058" width="12.9" style="35" customWidth="1"/>
    <col min="13059" max="13062" width="11.9" style="35" customWidth="1"/>
    <col min="13063" max="13312" width="9" style="35"/>
    <col min="13313" max="13313" width="32.8" style="35" customWidth="1"/>
    <col min="13314" max="13314" width="12.9" style="35" customWidth="1"/>
    <col min="13315" max="13318" width="11.9" style="35" customWidth="1"/>
    <col min="13319" max="13568" width="9" style="35"/>
    <col min="13569" max="13569" width="32.8" style="35" customWidth="1"/>
    <col min="13570" max="13570" width="12.9" style="35" customWidth="1"/>
    <col min="13571" max="13574" width="11.9" style="35" customWidth="1"/>
    <col min="13575" max="13824" width="9" style="35"/>
    <col min="13825" max="13825" width="32.8" style="35" customWidth="1"/>
    <col min="13826" max="13826" width="12.9" style="35" customWidth="1"/>
    <col min="13827" max="13830" width="11.9" style="35" customWidth="1"/>
    <col min="13831" max="14080" width="9" style="35"/>
    <col min="14081" max="14081" width="32.8" style="35" customWidth="1"/>
    <col min="14082" max="14082" width="12.9" style="35" customWidth="1"/>
    <col min="14083" max="14086" width="11.9" style="35" customWidth="1"/>
    <col min="14087" max="14336" width="9" style="35"/>
    <col min="14337" max="14337" width="32.8" style="35" customWidth="1"/>
    <col min="14338" max="14338" width="12.9" style="35" customWidth="1"/>
    <col min="14339" max="14342" width="11.9" style="35" customWidth="1"/>
    <col min="14343" max="14592" width="9" style="35"/>
    <col min="14593" max="14593" width="32.8" style="35" customWidth="1"/>
    <col min="14594" max="14594" width="12.9" style="35" customWidth="1"/>
    <col min="14595" max="14598" width="11.9" style="35" customWidth="1"/>
    <col min="14599" max="14848" width="9" style="35"/>
    <col min="14849" max="14849" width="32.8" style="35" customWidth="1"/>
    <col min="14850" max="14850" width="12.9" style="35" customWidth="1"/>
    <col min="14851" max="14854" width="11.9" style="35" customWidth="1"/>
    <col min="14855" max="15104" width="9" style="35"/>
    <col min="15105" max="15105" width="32.8" style="35" customWidth="1"/>
    <col min="15106" max="15106" width="12.9" style="35" customWidth="1"/>
    <col min="15107" max="15110" width="11.9" style="35" customWidth="1"/>
    <col min="15111" max="15360" width="9" style="35"/>
    <col min="15361" max="15361" width="32.8" style="35" customWidth="1"/>
    <col min="15362" max="15362" width="12.9" style="35" customWidth="1"/>
    <col min="15363" max="15366" width="11.9" style="35" customWidth="1"/>
    <col min="15367" max="15616" width="9" style="35"/>
    <col min="15617" max="15617" width="32.8" style="35" customWidth="1"/>
    <col min="15618" max="15618" width="12.9" style="35" customWidth="1"/>
    <col min="15619" max="15622" width="11.9" style="35" customWidth="1"/>
    <col min="15623" max="15872" width="9" style="35"/>
    <col min="15873" max="15873" width="32.8" style="35" customWidth="1"/>
    <col min="15874" max="15874" width="12.9" style="35" customWidth="1"/>
    <col min="15875" max="15878" width="11.9" style="35" customWidth="1"/>
    <col min="15879" max="16128" width="9" style="35"/>
    <col min="16129" max="16129" width="32.8" style="35" customWidth="1"/>
    <col min="16130" max="16130" width="12.9" style="35" customWidth="1"/>
    <col min="16131" max="16134" width="11.9" style="35" customWidth="1"/>
    <col min="16135" max="16384" width="9" style="35"/>
  </cols>
  <sheetData>
    <row r="1" s="35" customFormat="1" ht="40.05" customHeight="1" spans="1:6">
      <c r="A1" s="152" t="s">
        <v>111</v>
      </c>
      <c r="B1" s="152"/>
      <c r="C1" s="152"/>
      <c r="D1" s="152"/>
      <c r="E1" s="153"/>
      <c r="F1" s="153"/>
    </row>
    <row r="2" s="46" customFormat="1" ht="49.05" customHeight="1" spans="1:6">
      <c r="A2" s="172" t="s">
        <v>112</v>
      </c>
      <c r="B2" s="172"/>
      <c r="C2" s="172"/>
      <c r="D2" s="172"/>
      <c r="E2" s="173"/>
      <c r="F2" s="173"/>
    </row>
    <row r="3" s="46" customFormat="1" ht="40.05" customHeight="1" spans="1:6">
      <c r="A3" s="174"/>
      <c r="B3" s="174"/>
      <c r="C3" s="175"/>
      <c r="D3" s="175"/>
      <c r="E3" s="176"/>
      <c r="F3" s="177" t="s">
        <v>50</v>
      </c>
    </row>
    <row r="4" s="46" customFormat="1" ht="40.05" customHeight="1" spans="1:7">
      <c r="A4" s="160" t="s">
        <v>51</v>
      </c>
      <c r="B4" s="160" t="s">
        <v>52</v>
      </c>
      <c r="C4" s="160" t="s">
        <v>53</v>
      </c>
      <c r="D4" s="160" t="s">
        <v>54</v>
      </c>
      <c r="E4" s="160" t="s">
        <v>55</v>
      </c>
      <c r="F4" s="129" t="s">
        <v>56</v>
      </c>
      <c r="G4" s="46" t="s">
        <v>57</v>
      </c>
    </row>
    <row r="5" s="46" customFormat="1" ht="34.95" customHeight="1" spans="1:7">
      <c r="A5" s="178" t="s">
        <v>58</v>
      </c>
      <c r="B5" s="179">
        <f>SUM(B6:B12)</f>
        <v>83475</v>
      </c>
      <c r="C5" s="179">
        <f t="shared" ref="C5:G5" si="0">SUM(C6:C13)</f>
        <v>74000</v>
      </c>
      <c r="D5" s="179">
        <f t="shared" si="0"/>
        <v>77316</v>
      </c>
      <c r="E5" s="180">
        <f t="shared" ref="E5:E18" si="1">D5/C5</f>
        <v>1.04481081081081</v>
      </c>
      <c r="F5" s="180">
        <f t="shared" ref="F5:F18" si="2">(D5-G5)/G5</f>
        <v>-0.0884911933224871</v>
      </c>
      <c r="G5" s="179">
        <f t="shared" si="0"/>
        <v>84822</v>
      </c>
    </row>
    <row r="6" s="46" customFormat="1" ht="34.95" customHeight="1" spans="1:7">
      <c r="A6" s="181" t="s">
        <v>59</v>
      </c>
      <c r="B6" s="182">
        <v>34868</v>
      </c>
      <c r="C6" s="183">
        <v>28901</v>
      </c>
      <c r="D6" s="184">
        <v>30348</v>
      </c>
      <c r="E6" s="180">
        <f t="shared" si="1"/>
        <v>1.05006747171378</v>
      </c>
      <c r="F6" s="180">
        <f t="shared" si="2"/>
        <v>-0.115218658892128</v>
      </c>
      <c r="G6" s="184">
        <v>34300</v>
      </c>
    </row>
    <row r="7" s="46" customFormat="1" ht="34.95" customHeight="1" spans="1:7">
      <c r="A7" s="181" t="s">
        <v>60</v>
      </c>
      <c r="B7" s="182">
        <v>25251</v>
      </c>
      <c r="C7" s="183">
        <v>24003</v>
      </c>
      <c r="D7" s="184">
        <v>24245</v>
      </c>
      <c r="E7" s="180">
        <f t="shared" si="1"/>
        <v>1.0100820730742</v>
      </c>
      <c r="F7" s="180">
        <f t="shared" si="2"/>
        <v>0.0172442728874717</v>
      </c>
      <c r="G7" s="184">
        <v>23834</v>
      </c>
    </row>
    <row r="8" s="46" customFormat="1" ht="34.95" customHeight="1" spans="1:7">
      <c r="A8" s="181" t="s">
        <v>61</v>
      </c>
      <c r="B8" s="182">
        <v>6471</v>
      </c>
      <c r="C8" s="183">
        <v>6595</v>
      </c>
      <c r="D8" s="184">
        <v>7145</v>
      </c>
      <c r="E8" s="180">
        <f t="shared" si="1"/>
        <v>1.08339651250948</v>
      </c>
      <c r="F8" s="180">
        <f t="shared" si="2"/>
        <v>0.115186514749493</v>
      </c>
      <c r="G8" s="184">
        <v>6407</v>
      </c>
    </row>
    <row r="9" s="46" customFormat="1" ht="34.95" customHeight="1" spans="1:7">
      <c r="A9" s="181" t="s">
        <v>62</v>
      </c>
      <c r="B9" s="182">
        <v>8405</v>
      </c>
      <c r="C9" s="183">
        <v>8981</v>
      </c>
      <c r="D9" s="184">
        <v>9528</v>
      </c>
      <c r="E9" s="180">
        <f t="shared" si="1"/>
        <v>1.06090635786661</v>
      </c>
      <c r="F9" s="180">
        <f t="shared" si="2"/>
        <v>-0.026662580447441</v>
      </c>
      <c r="G9" s="184">
        <v>9789</v>
      </c>
    </row>
    <row r="10" s="46" customFormat="1" ht="34.95" customHeight="1" spans="1:7">
      <c r="A10" s="181" t="s">
        <v>63</v>
      </c>
      <c r="B10" s="182">
        <v>2412</v>
      </c>
      <c r="C10" s="183">
        <v>384</v>
      </c>
      <c r="D10" s="184">
        <v>389</v>
      </c>
      <c r="E10" s="180">
        <f t="shared" si="1"/>
        <v>1.01302083333333</v>
      </c>
      <c r="F10" s="180">
        <f t="shared" si="2"/>
        <v>-0.917828474862695</v>
      </c>
      <c r="G10" s="184">
        <v>4734</v>
      </c>
    </row>
    <row r="11" s="46" customFormat="1" ht="34.95" customHeight="1" spans="1:7">
      <c r="A11" s="181" t="s">
        <v>64</v>
      </c>
      <c r="B11" s="185"/>
      <c r="C11" s="186">
        <v>8</v>
      </c>
      <c r="D11" s="187">
        <v>21</v>
      </c>
      <c r="E11" s="180">
        <f t="shared" si="1"/>
        <v>2.625</v>
      </c>
      <c r="F11" s="180">
        <f t="shared" si="2"/>
        <v>-0.937313432835821</v>
      </c>
      <c r="G11" s="187">
        <v>335</v>
      </c>
    </row>
    <row r="12" s="46" customFormat="1" ht="34.95" customHeight="1" spans="1:7">
      <c r="A12" s="181" t="s">
        <v>65</v>
      </c>
      <c r="B12" s="182">
        <v>6068</v>
      </c>
      <c r="C12" s="183">
        <v>5112</v>
      </c>
      <c r="D12" s="184">
        <v>5624</v>
      </c>
      <c r="E12" s="180">
        <f t="shared" si="1"/>
        <v>1.10015649452269</v>
      </c>
      <c r="F12" s="180">
        <f t="shared" si="2"/>
        <v>0.065353286607312</v>
      </c>
      <c r="G12" s="184">
        <v>5279</v>
      </c>
    </row>
    <row r="13" s="46" customFormat="1" ht="34.95" customHeight="1" spans="1:7">
      <c r="A13" s="181" t="s">
        <v>66</v>
      </c>
      <c r="B13" s="185"/>
      <c r="C13" s="186">
        <v>16</v>
      </c>
      <c r="D13" s="187">
        <v>16</v>
      </c>
      <c r="E13" s="180">
        <f t="shared" si="1"/>
        <v>1</v>
      </c>
      <c r="F13" s="180">
        <f t="shared" si="2"/>
        <v>-0.888888888888889</v>
      </c>
      <c r="G13" s="187">
        <v>144</v>
      </c>
    </row>
    <row r="14" s="46" customFormat="1" ht="34.95" customHeight="1" spans="1:7">
      <c r="A14" s="178" t="s">
        <v>67</v>
      </c>
      <c r="B14" s="179">
        <f t="shared" ref="B14:G14" si="3">SUM(B15:B18)</f>
        <v>6725</v>
      </c>
      <c r="C14" s="179">
        <f t="shared" si="3"/>
        <v>8000</v>
      </c>
      <c r="D14" s="179">
        <f t="shared" si="3"/>
        <v>8398</v>
      </c>
      <c r="E14" s="135">
        <f t="shared" si="1"/>
        <v>1.04975</v>
      </c>
      <c r="F14" s="135">
        <f t="shared" si="2"/>
        <v>0.27280994240679</v>
      </c>
      <c r="G14" s="179">
        <f t="shared" si="3"/>
        <v>6598</v>
      </c>
    </row>
    <row r="15" s="46" customFormat="1" ht="34.95" customHeight="1" spans="1:7">
      <c r="A15" s="181" t="s">
        <v>68</v>
      </c>
      <c r="B15" s="182">
        <v>2300</v>
      </c>
      <c r="C15" s="183">
        <v>2987</v>
      </c>
      <c r="D15" s="184">
        <v>3092</v>
      </c>
      <c r="E15" s="180">
        <f t="shared" si="1"/>
        <v>1.03515232674925</v>
      </c>
      <c r="F15" s="180">
        <f t="shared" si="2"/>
        <v>0.0502717391304348</v>
      </c>
      <c r="G15" s="184">
        <v>2944</v>
      </c>
    </row>
    <row r="16" s="46" customFormat="1" ht="34.95" customHeight="1" spans="1:7">
      <c r="A16" s="181" t="s">
        <v>69</v>
      </c>
      <c r="B16" s="182">
        <v>3125</v>
      </c>
      <c r="C16" s="186">
        <v>1545</v>
      </c>
      <c r="D16" s="184">
        <v>1537</v>
      </c>
      <c r="E16" s="180">
        <f t="shared" si="1"/>
        <v>0.994822006472492</v>
      </c>
      <c r="F16" s="180">
        <f t="shared" si="2"/>
        <v>0.301439458086367</v>
      </c>
      <c r="G16" s="184">
        <v>1181</v>
      </c>
    </row>
    <row r="17" s="46" customFormat="1" ht="34.95" customHeight="1" spans="1:7">
      <c r="A17" s="181" t="s">
        <v>70</v>
      </c>
      <c r="B17" s="182">
        <v>300</v>
      </c>
      <c r="C17" s="186">
        <v>234</v>
      </c>
      <c r="D17" s="187">
        <v>287</v>
      </c>
      <c r="E17" s="180">
        <f t="shared" si="1"/>
        <v>1.22649572649573</v>
      </c>
      <c r="F17" s="180">
        <f t="shared" si="2"/>
        <v>0.688235294117647</v>
      </c>
      <c r="G17" s="187">
        <v>170</v>
      </c>
    </row>
    <row r="18" s="46" customFormat="1" ht="34.95" customHeight="1" spans="1:7">
      <c r="A18" s="188" t="s">
        <v>71</v>
      </c>
      <c r="B18" s="182">
        <v>1000</v>
      </c>
      <c r="C18" s="183">
        <v>3234</v>
      </c>
      <c r="D18" s="184">
        <v>3482</v>
      </c>
      <c r="E18" s="180">
        <f t="shared" si="1"/>
        <v>1.07668521954236</v>
      </c>
      <c r="F18" s="180">
        <f t="shared" si="2"/>
        <v>0.511940946591403</v>
      </c>
      <c r="G18" s="184">
        <v>2303</v>
      </c>
    </row>
    <row r="19" s="46" customFormat="1" ht="34.95" customHeight="1" spans="1:7">
      <c r="A19" s="181" t="s">
        <v>72</v>
      </c>
      <c r="B19" s="189"/>
      <c r="C19" s="186">
        <v>0</v>
      </c>
      <c r="D19" s="190"/>
      <c r="E19" s="180"/>
      <c r="F19" s="180"/>
      <c r="G19" s="190"/>
    </row>
    <row r="20" s="46" customFormat="1" ht="34.95" customHeight="1" spans="1:7">
      <c r="A20" s="191" t="s">
        <v>73</v>
      </c>
      <c r="B20" s="192">
        <f t="shared" ref="B20:G20" si="4">B5+B14</f>
        <v>90200</v>
      </c>
      <c r="C20" s="192">
        <f t="shared" si="4"/>
        <v>82000</v>
      </c>
      <c r="D20" s="192">
        <f t="shared" si="4"/>
        <v>85714</v>
      </c>
      <c r="E20" s="135">
        <f t="shared" ref="E20:E22" si="5">D20/C20</f>
        <v>1.04529268292683</v>
      </c>
      <c r="F20" s="135">
        <f t="shared" ref="F20:F23" si="6">(D20-G20)/G20</f>
        <v>-0.0624152264274776</v>
      </c>
      <c r="G20" s="192">
        <f t="shared" si="4"/>
        <v>91420</v>
      </c>
    </row>
    <row r="21" s="46" customFormat="1" ht="34.95" customHeight="1" spans="1:7">
      <c r="A21" s="178" t="s">
        <v>74</v>
      </c>
      <c r="B21" s="192">
        <f t="shared" ref="B21:G21" si="7">B22+B23+B24+B25+B26</f>
        <v>97171</v>
      </c>
      <c r="C21" s="192">
        <f t="shared" si="7"/>
        <v>109452</v>
      </c>
      <c r="D21" s="192">
        <f t="shared" si="7"/>
        <v>121541</v>
      </c>
      <c r="E21" s="135">
        <f t="shared" si="5"/>
        <v>1.11045024302891</v>
      </c>
      <c r="F21" s="135">
        <f t="shared" si="6"/>
        <v>-0.140828343807215</v>
      </c>
      <c r="G21" s="192">
        <f t="shared" si="7"/>
        <v>141463</v>
      </c>
    </row>
    <row r="22" s="46" customFormat="1" ht="34.95" customHeight="1" spans="1:7">
      <c r="A22" s="181" t="s">
        <v>75</v>
      </c>
      <c r="B22" s="190">
        <v>39530</v>
      </c>
      <c r="C22" s="190">
        <v>60000</v>
      </c>
      <c r="D22" s="190">
        <v>76582</v>
      </c>
      <c r="E22" s="180">
        <f t="shared" si="5"/>
        <v>1.27636666666667</v>
      </c>
      <c r="F22" s="180">
        <f t="shared" si="6"/>
        <v>-0.133295608872793</v>
      </c>
      <c r="G22" s="190">
        <v>88360</v>
      </c>
    </row>
    <row r="23" s="46" customFormat="1" ht="34.95" customHeight="1" spans="1:7">
      <c r="A23" s="181" t="s">
        <v>76</v>
      </c>
      <c r="B23" s="190">
        <v>9689</v>
      </c>
      <c r="C23" s="190">
        <v>1500</v>
      </c>
      <c r="D23" s="190">
        <v>1293</v>
      </c>
      <c r="E23" s="180"/>
      <c r="F23" s="180">
        <f t="shared" si="6"/>
        <v>1.43502824858757</v>
      </c>
      <c r="G23" s="190">
        <v>531</v>
      </c>
    </row>
    <row r="24" s="46" customFormat="1" ht="34.95" customHeight="1" spans="1:7">
      <c r="A24" s="181" t="s">
        <v>77</v>
      </c>
      <c r="B24" s="190">
        <v>12611</v>
      </c>
      <c r="C24" s="190">
        <v>12611</v>
      </c>
      <c r="D24" s="190">
        <v>8325</v>
      </c>
      <c r="E24" s="180"/>
      <c r="F24" s="180"/>
      <c r="G24" s="190"/>
    </row>
    <row r="25" s="46" customFormat="1" ht="34.95" customHeight="1" spans="1:7">
      <c r="A25" s="181" t="s">
        <v>78</v>
      </c>
      <c r="B25" s="190">
        <v>6000</v>
      </c>
      <c r="C25" s="190">
        <v>6000</v>
      </c>
      <c r="D25" s="190">
        <v>6000</v>
      </c>
      <c r="E25" s="180"/>
      <c r="F25" s="180">
        <f t="shared" ref="F25:F27" si="8">(D25-G25)/G25</f>
        <v>-0.743545905282954</v>
      </c>
      <c r="G25" s="190">
        <v>23396</v>
      </c>
    </row>
    <row r="26" s="46" customFormat="1" ht="34.95" customHeight="1" spans="1:7">
      <c r="A26" s="181" t="s">
        <v>79</v>
      </c>
      <c r="B26" s="190">
        <v>29341</v>
      </c>
      <c r="C26" s="190">
        <v>29341</v>
      </c>
      <c r="D26" s="190">
        <v>29341</v>
      </c>
      <c r="E26" s="180">
        <f>D26/C26</f>
        <v>1</v>
      </c>
      <c r="F26" s="180">
        <f t="shared" si="8"/>
        <v>0.00565533315053469</v>
      </c>
      <c r="G26" s="190">
        <v>29176</v>
      </c>
    </row>
    <row r="27" s="46" customFormat="1" ht="34.95" customHeight="1" spans="1:7">
      <c r="A27" s="191" t="s">
        <v>80</v>
      </c>
      <c r="B27" s="192">
        <f t="shared" ref="B27:G27" si="9">B20+B21</f>
        <v>187371</v>
      </c>
      <c r="C27" s="192">
        <f t="shared" si="9"/>
        <v>191452</v>
      </c>
      <c r="D27" s="192">
        <f t="shared" si="9"/>
        <v>207255</v>
      </c>
      <c r="E27" s="135">
        <f>D27/C27</f>
        <v>1.08254288281136</v>
      </c>
      <c r="F27" s="135">
        <f t="shared" si="8"/>
        <v>-0.110046675798577</v>
      </c>
      <c r="G27" s="192">
        <f t="shared" si="9"/>
        <v>232883</v>
      </c>
    </row>
    <row r="28" s="46" customFormat="1" ht="34.95" customHeight="1" spans="1:7">
      <c r="A28" s="181" t="s">
        <v>79</v>
      </c>
      <c r="B28" s="190">
        <v>29176</v>
      </c>
      <c r="C28" s="190">
        <v>29176</v>
      </c>
      <c r="D28" s="190">
        <v>29176</v>
      </c>
      <c r="E28" s="180">
        <v>1</v>
      </c>
      <c r="F28" s="180">
        <v>2.78417639429313</v>
      </c>
      <c r="G28" s="190">
        <v>29176</v>
      </c>
    </row>
    <row r="29" s="46" customFormat="1" ht="34.95" customHeight="1" spans="1:7">
      <c r="A29" s="191" t="s">
        <v>80</v>
      </c>
      <c r="B29" s="192">
        <v>200069</v>
      </c>
      <c r="C29" s="192">
        <v>214676</v>
      </c>
      <c r="D29" s="192">
        <v>246214</v>
      </c>
      <c r="E29" s="135">
        <v>1.14690976168738</v>
      </c>
      <c r="F29" s="135">
        <v>-0.0552758805924334</v>
      </c>
      <c r="G29" s="192">
        <v>246214</v>
      </c>
    </row>
  </sheetData>
  <mergeCells count="1">
    <mergeCell ref="A2:F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4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H31"/>
  <sheetViews>
    <sheetView showZeros="0" view="pageBreakPreview" zoomScaleNormal="100" topLeftCell="A4" workbookViewId="0">
      <selection activeCell="G2" sqref="G$1:G$1048576"/>
    </sheetView>
  </sheetViews>
  <sheetFormatPr defaultColWidth="9" defaultRowHeight="14.25" outlineLevelCol="7"/>
  <cols>
    <col min="1" max="1" width="30.8" style="35" customWidth="1"/>
    <col min="2" max="2" width="14.6" style="35" customWidth="1"/>
    <col min="3" max="3" width="14.4" style="35" customWidth="1"/>
    <col min="4" max="4" width="14" style="35" customWidth="1"/>
    <col min="5" max="5" width="10.8" style="66" customWidth="1"/>
    <col min="6" max="6" width="11.5" style="66" customWidth="1"/>
    <col min="7" max="7" width="12.875" style="35" hidden="1" customWidth="1"/>
    <col min="8" max="256" width="9" style="35"/>
    <col min="257" max="257" width="30.8" style="35" customWidth="1"/>
    <col min="258" max="258" width="14.4" style="35" customWidth="1"/>
    <col min="259" max="259" width="14" style="35" customWidth="1"/>
    <col min="260" max="260" width="12.5" style="35" customWidth="1"/>
    <col min="261" max="261" width="10.8" style="35" customWidth="1"/>
    <col min="262" max="262" width="11.5" style="35" customWidth="1"/>
    <col min="263" max="263" width="11.4" style="35" customWidth="1"/>
    <col min="264" max="512" width="9" style="35"/>
    <col min="513" max="513" width="30.8" style="35" customWidth="1"/>
    <col min="514" max="514" width="14.4" style="35" customWidth="1"/>
    <col min="515" max="515" width="14" style="35" customWidth="1"/>
    <col min="516" max="516" width="12.5" style="35" customWidth="1"/>
    <col min="517" max="517" width="10.8" style="35" customWidth="1"/>
    <col min="518" max="518" width="11.5" style="35" customWidth="1"/>
    <col min="519" max="519" width="11.4" style="35" customWidth="1"/>
    <col min="520" max="768" width="9" style="35"/>
    <col min="769" max="769" width="30.8" style="35" customWidth="1"/>
    <col min="770" max="770" width="14.4" style="35" customWidth="1"/>
    <col min="771" max="771" width="14" style="35" customWidth="1"/>
    <col min="772" max="772" width="12.5" style="35" customWidth="1"/>
    <col min="773" max="773" width="10.8" style="35" customWidth="1"/>
    <col min="774" max="774" width="11.5" style="35" customWidth="1"/>
    <col min="775" max="775" width="11.4" style="35" customWidth="1"/>
    <col min="776" max="1024" width="9" style="35"/>
    <col min="1025" max="1025" width="30.8" style="35" customWidth="1"/>
    <col min="1026" max="1026" width="14.4" style="35" customWidth="1"/>
    <col min="1027" max="1027" width="14" style="35" customWidth="1"/>
    <col min="1028" max="1028" width="12.5" style="35" customWidth="1"/>
    <col min="1029" max="1029" width="10.8" style="35" customWidth="1"/>
    <col min="1030" max="1030" width="11.5" style="35" customWidth="1"/>
    <col min="1031" max="1031" width="11.4" style="35" customWidth="1"/>
    <col min="1032" max="1280" width="9" style="35"/>
    <col min="1281" max="1281" width="30.8" style="35" customWidth="1"/>
    <col min="1282" max="1282" width="14.4" style="35" customWidth="1"/>
    <col min="1283" max="1283" width="14" style="35" customWidth="1"/>
    <col min="1284" max="1284" width="12.5" style="35" customWidth="1"/>
    <col min="1285" max="1285" width="10.8" style="35" customWidth="1"/>
    <col min="1286" max="1286" width="11.5" style="35" customWidth="1"/>
    <col min="1287" max="1287" width="11.4" style="35" customWidth="1"/>
    <col min="1288" max="1536" width="9" style="35"/>
    <col min="1537" max="1537" width="30.8" style="35" customWidth="1"/>
    <col min="1538" max="1538" width="14.4" style="35" customWidth="1"/>
    <col min="1539" max="1539" width="14" style="35" customWidth="1"/>
    <col min="1540" max="1540" width="12.5" style="35" customWidth="1"/>
    <col min="1541" max="1541" width="10.8" style="35" customWidth="1"/>
    <col min="1542" max="1542" width="11.5" style="35" customWidth="1"/>
    <col min="1543" max="1543" width="11.4" style="35" customWidth="1"/>
    <col min="1544" max="1792" width="9" style="35"/>
    <col min="1793" max="1793" width="30.8" style="35" customWidth="1"/>
    <col min="1794" max="1794" width="14.4" style="35" customWidth="1"/>
    <col min="1795" max="1795" width="14" style="35" customWidth="1"/>
    <col min="1796" max="1796" width="12.5" style="35" customWidth="1"/>
    <col min="1797" max="1797" width="10.8" style="35" customWidth="1"/>
    <col min="1798" max="1798" width="11.5" style="35" customWidth="1"/>
    <col min="1799" max="1799" width="11.4" style="35" customWidth="1"/>
    <col min="1800" max="2048" width="9" style="35"/>
    <col min="2049" max="2049" width="30.8" style="35" customWidth="1"/>
    <col min="2050" max="2050" width="14.4" style="35" customWidth="1"/>
    <col min="2051" max="2051" width="14" style="35" customWidth="1"/>
    <col min="2052" max="2052" width="12.5" style="35" customWidth="1"/>
    <col min="2053" max="2053" width="10.8" style="35" customWidth="1"/>
    <col min="2054" max="2054" width="11.5" style="35" customWidth="1"/>
    <col min="2055" max="2055" width="11.4" style="35" customWidth="1"/>
    <col min="2056" max="2304" width="9" style="35"/>
    <col min="2305" max="2305" width="30.8" style="35" customWidth="1"/>
    <col min="2306" max="2306" width="14.4" style="35" customWidth="1"/>
    <col min="2307" max="2307" width="14" style="35" customWidth="1"/>
    <col min="2308" max="2308" width="12.5" style="35" customWidth="1"/>
    <col min="2309" max="2309" width="10.8" style="35" customWidth="1"/>
    <col min="2310" max="2310" width="11.5" style="35" customWidth="1"/>
    <col min="2311" max="2311" width="11.4" style="35" customWidth="1"/>
    <col min="2312" max="2560" width="9" style="35"/>
    <col min="2561" max="2561" width="30.8" style="35" customWidth="1"/>
    <col min="2562" max="2562" width="14.4" style="35" customWidth="1"/>
    <col min="2563" max="2563" width="14" style="35" customWidth="1"/>
    <col min="2564" max="2564" width="12.5" style="35" customWidth="1"/>
    <col min="2565" max="2565" width="10.8" style="35" customWidth="1"/>
    <col min="2566" max="2566" width="11.5" style="35" customWidth="1"/>
    <col min="2567" max="2567" width="11.4" style="35" customWidth="1"/>
    <col min="2568" max="2816" width="9" style="35"/>
    <col min="2817" max="2817" width="30.8" style="35" customWidth="1"/>
    <col min="2818" max="2818" width="14.4" style="35" customWidth="1"/>
    <col min="2819" max="2819" width="14" style="35" customWidth="1"/>
    <col min="2820" max="2820" width="12.5" style="35" customWidth="1"/>
    <col min="2821" max="2821" width="10.8" style="35" customWidth="1"/>
    <col min="2822" max="2822" width="11.5" style="35" customWidth="1"/>
    <col min="2823" max="2823" width="11.4" style="35" customWidth="1"/>
    <col min="2824" max="3072" width="9" style="35"/>
    <col min="3073" max="3073" width="30.8" style="35" customWidth="1"/>
    <col min="3074" max="3074" width="14.4" style="35" customWidth="1"/>
    <col min="3075" max="3075" width="14" style="35" customWidth="1"/>
    <col min="3076" max="3076" width="12.5" style="35" customWidth="1"/>
    <col min="3077" max="3077" width="10.8" style="35" customWidth="1"/>
    <col min="3078" max="3078" width="11.5" style="35" customWidth="1"/>
    <col min="3079" max="3079" width="11.4" style="35" customWidth="1"/>
    <col min="3080" max="3328" width="9" style="35"/>
    <col min="3329" max="3329" width="30.8" style="35" customWidth="1"/>
    <col min="3330" max="3330" width="14.4" style="35" customWidth="1"/>
    <col min="3331" max="3331" width="14" style="35" customWidth="1"/>
    <col min="3332" max="3332" width="12.5" style="35" customWidth="1"/>
    <col min="3333" max="3333" width="10.8" style="35" customWidth="1"/>
    <col min="3334" max="3334" width="11.5" style="35" customWidth="1"/>
    <col min="3335" max="3335" width="11.4" style="35" customWidth="1"/>
    <col min="3336" max="3584" width="9" style="35"/>
    <col min="3585" max="3585" width="30.8" style="35" customWidth="1"/>
    <col min="3586" max="3586" width="14.4" style="35" customWidth="1"/>
    <col min="3587" max="3587" width="14" style="35" customWidth="1"/>
    <col min="3588" max="3588" width="12.5" style="35" customWidth="1"/>
    <col min="3589" max="3589" width="10.8" style="35" customWidth="1"/>
    <col min="3590" max="3590" width="11.5" style="35" customWidth="1"/>
    <col min="3591" max="3591" width="11.4" style="35" customWidth="1"/>
    <col min="3592" max="3840" width="9" style="35"/>
    <col min="3841" max="3841" width="30.8" style="35" customWidth="1"/>
    <col min="3842" max="3842" width="14.4" style="35" customWidth="1"/>
    <col min="3843" max="3843" width="14" style="35" customWidth="1"/>
    <col min="3844" max="3844" width="12.5" style="35" customWidth="1"/>
    <col min="3845" max="3845" width="10.8" style="35" customWidth="1"/>
    <col min="3846" max="3846" width="11.5" style="35" customWidth="1"/>
    <col min="3847" max="3847" width="11.4" style="35" customWidth="1"/>
    <col min="3848" max="4096" width="9" style="35"/>
    <col min="4097" max="4097" width="30.8" style="35" customWidth="1"/>
    <col min="4098" max="4098" width="14.4" style="35" customWidth="1"/>
    <col min="4099" max="4099" width="14" style="35" customWidth="1"/>
    <col min="4100" max="4100" width="12.5" style="35" customWidth="1"/>
    <col min="4101" max="4101" width="10.8" style="35" customWidth="1"/>
    <col min="4102" max="4102" width="11.5" style="35" customWidth="1"/>
    <col min="4103" max="4103" width="11.4" style="35" customWidth="1"/>
    <col min="4104" max="4352" width="9" style="35"/>
    <col min="4353" max="4353" width="30.8" style="35" customWidth="1"/>
    <col min="4354" max="4354" width="14.4" style="35" customWidth="1"/>
    <col min="4355" max="4355" width="14" style="35" customWidth="1"/>
    <col min="4356" max="4356" width="12.5" style="35" customWidth="1"/>
    <col min="4357" max="4357" width="10.8" style="35" customWidth="1"/>
    <col min="4358" max="4358" width="11.5" style="35" customWidth="1"/>
    <col min="4359" max="4359" width="11.4" style="35" customWidth="1"/>
    <col min="4360" max="4608" width="9" style="35"/>
    <col min="4609" max="4609" width="30.8" style="35" customWidth="1"/>
    <col min="4610" max="4610" width="14.4" style="35" customWidth="1"/>
    <col min="4611" max="4611" width="14" style="35" customWidth="1"/>
    <col min="4612" max="4612" width="12.5" style="35" customWidth="1"/>
    <col min="4613" max="4613" width="10.8" style="35" customWidth="1"/>
    <col min="4614" max="4614" width="11.5" style="35" customWidth="1"/>
    <col min="4615" max="4615" width="11.4" style="35" customWidth="1"/>
    <col min="4616" max="4864" width="9" style="35"/>
    <col min="4865" max="4865" width="30.8" style="35" customWidth="1"/>
    <col min="4866" max="4866" width="14.4" style="35" customWidth="1"/>
    <col min="4867" max="4867" width="14" style="35" customWidth="1"/>
    <col min="4868" max="4868" width="12.5" style="35" customWidth="1"/>
    <col min="4869" max="4869" width="10.8" style="35" customWidth="1"/>
    <col min="4870" max="4870" width="11.5" style="35" customWidth="1"/>
    <col min="4871" max="4871" width="11.4" style="35" customWidth="1"/>
    <col min="4872" max="5120" width="9" style="35"/>
    <col min="5121" max="5121" width="30.8" style="35" customWidth="1"/>
    <col min="5122" max="5122" width="14.4" style="35" customWidth="1"/>
    <col min="5123" max="5123" width="14" style="35" customWidth="1"/>
    <col min="5124" max="5124" width="12.5" style="35" customWidth="1"/>
    <col min="5125" max="5125" width="10.8" style="35" customWidth="1"/>
    <col min="5126" max="5126" width="11.5" style="35" customWidth="1"/>
    <col min="5127" max="5127" width="11.4" style="35" customWidth="1"/>
    <col min="5128" max="5376" width="9" style="35"/>
    <col min="5377" max="5377" width="30.8" style="35" customWidth="1"/>
    <col min="5378" max="5378" width="14.4" style="35" customWidth="1"/>
    <col min="5379" max="5379" width="14" style="35" customWidth="1"/>
    <col min="5380" max="5380" width="12.5" style="35" customWidth="1"/>
    <col min="5381" max="5381" width="10.8" style="35" customWidth="1"/>
    <col min="5382" max="5382" width="11.5" style="35" customWidth="1"/>
    <col min="5383" max="5383" width="11.4" style="35" customWidth="1"/>
    <col min="5384" max="5632" width="9" style="35"/>
    <col min="5633" max="5633" width="30.8" style="35" customWidth="1"/>
    <col min="5634" max="5634" width="14.4" style="35" customWidth="1"/>
    <col min="5635" max="5635" width="14" style="35" customWidth="1"/>
    <col min="5636" max="5636" width="12.5" style="35" customWidth="1"/>
    <col min="5637" max="5637" width="10.8" style="35" customWidth="1"/>
    <col min="5638" max="5638" width="11.5" style="35" customWidth="1"/>
    <col min="5639" max="5639" width="11.4" style="35" customWidth="1"/>
    <col min="5640" max="5888" width="9" style="35"/>
    <col min="5889" max="5889" width="30.8" style="35" customWidth="1"/>
    <col min="5890" max="5890" width="14.4" style="35" customWidth="1"/>
    <col min="5891" max="5891" width="14" style="35" customWidth="1"/>
    <col min="5892" max="5892" width="12.5" style="35" customWidth="1"/>
    <col min="5893" max="5893" width="10.8" style="35" customWidth="1"/>
    <col min="5894" max="5894" width="11.5" style="35" customWidth="1"/>
    <col min="5895" max="5895" width="11.4" style="35" customWidth="1"/>
    <col min="5896" max="6144" width="9" style="35"/>
    <col min="6145" max="6145" width="30.8" style="35" customWidth="1"/>
    <col min="6146" max="6146" width="14.4" style="35" customWidth="1"/>
    <col min="6147" max="6147" width="14" style="35" customWidth="1"/>
    <col min="6148" max="6148" width="12.5" style="35" customWidth="1"/>
    <col min="6149" max="6149" width="10.8" style="35" customWidth="1"/>
    <col min="6150" max="6150" width="11.5" style="35" customWidth="1"/>
    <col min="6151" max="6151" width="11.4" style="35" customWidth="1"/>
    <col min="6152" max="6400" width="9" style="35"/>
    <col min="6401" max="6401" width="30.8" style="35" customWidth="1"/>
    <col min="6402" max="6402" width="14.4" style="35" customWidth="1"/>
    <col min="6403" max="6403" width="14" style="35" customWidth="1"/>
    <col min="6404" max="6404" width="12.5" style="35" customWidth="1"/>
    <col min="6405" max="6405" width="10.8" style="35" customWidth="1"/>
    <col min="6406" max="6406" width="11.5" style="35" customWidth="1"/>
    <col min="6407" max="6407" width="11.4" style="35" customWidth="1"/>
    <col min="6408" max="6656" width="9" style="35"/>
    <col min="6657" max="6657" width="30.8" style="35" customWidth="1"/>
    <col min="6658" max="6658" width="14.4" style="35" customWidth="1"/>
    <col min="6659" max="6659" width="14" style="35" customWidth="1"/>
    <col min="6660" max="6660" width="12.5" style="35" customWidth="1"/>
    <col min="6661" max="6661" width="10.8" style="35" customWidth="1"/>
    <col min="6662" max="6662" width="11.5" style="35" customWidth="1"/>
    <col min="6663" max="6663" width="11.4" style="35" customWidth="1"/>
    <col min="6664" max="6912" width="9" style="35"/>
    <col min="6913" max="6913" width="30.8" style="35" customWidth="1"/>
    <col min="6914" max="6914" width="14.4" style="35" customWidth="1"/>
    <col min="6915" max="6915" width="14" style="35" customWidth="1"/>
    <col min="6916" max="6916" width="12.5" style="35" customWidth="1"/>
    <col min="6917" max="6917" width="10.8" style="35" customWidth="1"/>
    <col min="6918" max="6918" width="11.5" style="35" customWidth="1"/>
    <col min="6919" max="6919" width="11.4" style="35" customWidth="1"/>
    <col min="6920" max="7168" width="9" style="35"/>
    <col min="7169" max="7169" width="30.8" style="35" customWidth="1"/>
    <col min="7170" max="7170" width="14.4" style="35" customWidth="1"/>
    <col min="7171" max="7171" width="14" style="35" customWidth="1"/>
    <col min="7172" max="7172" width="12.5" style="35" customWidth="1"/>
    <col min="7173" max="7173" width="10.8" style="35" customWidth="1"/>
    <col min="7174" max="7174" width="11.5" style="35" customWidth="1"/>
    <col min="7175" max="7175" width="11.4" style="35" customWidth="1"/>
    <col min="7176" max="7424" width="9" style="35"/>
    <col min="7425" max="7425" width="30.8" style="35" customWidth="1"/>
    <col min="7426" max="7426" width="14.4" style="35" customWidth="1"/>
    <col min="7427" max="7427" width="14" style="35" customWidth="1"/>
    <col min="7428" max="7428" width="12.5" style="35" customWidth="1"/>
    <col min="7429" max="7429" width="10.8" style="35" customWidth="1"/>
    <col min="7430" max="7430" width="11.5" style="35" customWidth="1"/>
    <col min="7431" max="7431" width="11.4" style="35" customWidth="1"/>
    <col min="7432" max="7680" width="9" style="35"/>
    <col min="7681" max="7681" width="30.8" style="35" customWidth="1"/>
    <col min="7682" max="7682" width="14.4" style="35" customWidth="1"/>
    <col min="7683" max="7683" width="14" style="35" customWidth="1"/>
    <col min="7684" max="7684" width="12.5" style="35" customWidth="1"/>
    <col min="7685" max="7685" width="10.8" style="35" customWidth="1"/>
    <col min="7686" max="7686" width="11.5" style="35" customWidth="1"/>
    <col min="7687" max="7687" width="11.4" style="35" customWidth="1"/>
    <col min="7688" max="7936" width="9" style="35"/>
    <col min="7937" max="7937" width="30.8" style="35" customWidth="1"/>
    <col min="7938" max="7938" width="14.4" style="35" customWidth="1"/>
    <col min="7939" max="7939" width="14" style="35" customWidth="1"/>
    <col min="7940" max="7940" width="12.5" style="35" customWidth="1"/>
    <col min="7941" max="7941" width="10.8" style="35" customWidth="1"/>
    <col min="7942" max="7942" width="11.5" style="35" customWidth="1"/>
    <col min="7943" max="7943" width="11.4" style="35" customWidth="1"/>
    <col min="7944" max="8192" width="9" style="35"/>
    <col min="8193" max="8193" width="30.8" style="35" customWidth="1"/>
    <col min="8194" max="8194" width="14.4" style="35" customWidth="1"/>
    <col min="8195" max="8195" width="14" style="35" customWidth="1"/>
    <col min="8196" max="8196" width="12.5" style="35" customWidth="1"/>
    <col min="8197" max="8197" width="10.8" style="35" customWidth="1"/>
    <col min="8198" max="8198" width="11.5" style="35" customWidth="1"/>
    <col min="8199" max="8199" width="11.4" style="35" customWidth="1"/>
    <col min="8200" max="8448" width="9" style="35"/>
    <col min="8449" max="8449" width="30.8" style="35" customWidth="1"/>
    <col min="8450" max="8450" width="14.4" style="35" customWidth="1"/>
    <col min="8451" max="8451" width="14" style="35" customWidth="1"/>
    <col min="8452" max="8452" width="12.5" style="35" customWidth="1"/>
    <col min="8453" max="8453" width="10.8" style="35" customWidth="1"/>
    <col min="8454" max="8454" width="11.5" style="35" customWidth="1"/>
    <col min="8455" max="8455" width="11.4" style="35" customWidth="1"/>
    <col min="8456" max="8704" width="9" style="35"/>
    <col min="8705" max="8705" width="30.8" style="35" customWidth="1"/>
    <col min="8706" max="8706" width="14.4" style="35" customWidth="1"/>
    <col min="8707" max="8707" width="14" style="35" customWidth="1"/>
    <col min="8708" max="8708" width="12.5" style="35" customWidth="1"/>
    <col min="8709" max="8709" width="10.8" style="35" customWidth="1"/>
    <col min="8710" max="8710" width="11.5" style="35" customWidth="1"/>
    <col min="8711" max="8711" width="11.4" style="35" customWidth="1"/>
    <col min="8712" max="8960" width="9" style="35"/>
    <col min="8961" max="8961" width="30.8" style="35" customWidth="1"/>
    <col min="8962" max="8962" width="14.4" style="35" customWidth="1"/>
    <col min="8963" max="8963" width="14" style="35" customWidth="1"/>
    <col min="8964" max="8964" width="12.5" style="35" customWidth="1"/>
    <col min="8965" max="8965" width="10.8" style="35" customWidth="1"/>
    <col min="8966" max="8966" width="11.5" style="35" customWidth="1"/>
    <col min="8967" max="8967" width="11.4" style="35" customWidth="1"/>
    <col min="8968" max="9216" width="9" style="35"/>
    <col min="9217" max="9217" width="30.8" style="35" customWidth="1"/>
    <col min="9218" max="9218" width="14.4" style="35" customWidth="1"/>
    <col min="9219" max="9219" width="14" style="35" customWidth="1"/>
    <col min="9220" max="9220" width="12.5" style="35" customWidth="1"/>
    <col min="9221" max="9221" width="10.8" style="35" customWidth="1"/>
    <col min="9222" max="9222" width="11.5" style="35" customWidth="1"/>
    <col min="9223" max="9223" width="11.4" style="35" customWidth="1"/>
    <col min="9224" max="9472" width="9" style="35"/>
    <col min="9473" max="9473" width="30.8" style="35" customWidth="1"/>
    <col min="9474" max="9474" width="14.4" style="35" customWidth="1"/>
    <col min="9475" max="9475" width="14" style="35" customWidth="1"/>
    <col min="9476" max="9476" width="12.5" style="35" customWidth="1"/>
    <col min="9477" max="9477" width="10.8" style="35" customWidth="1"/>
    <col min="9478" max="9478" width="11.5" style="35" customWidth="1"/>
    <col min="9479" max="9479" width="11.4" style="35" customWidth="1"/>
    <col min="9480" max="9728" width="9" style="35"/>
    <col min="9729" max="9729" width="30.8" style="35" customWidth="1"/>
    <col min="9730" max="9730" width="14.4" style="35" customWidth="1"/>
    <col min="9731" max="9731" width="14" style="35" customWidth="1"/>
    <col min="9732" max="9732" width="12.5" style="35" customWidth="1"/>
    <col min="9733" max="9733" width="10.8" style="35" customWidth="1"/>
    <col min="9734" max="9734" width="11.5" style="35" customWidth="1"/>
    <col min="9735" max="9735" width="11.4" style="35" customWidth="1"/>
    <col min="9736" max="9984" width="9" style="35"/>
    <col min="9985" max="9985" width="30.8" style="35" customWidth="1"/>
    <col min="9986" max="9986" width="14.4" style="35" customWidth="1"/>
    <col min="9987" max="9987" width="14" style="35" customWidth="1"/>
    <col min="9988" max="9988" width="12.5" style="35" customWidth="1"/>
    <col min="9989" max="9989" width="10.8" style="35" customWidth="1"/>
    <col min="9990" max="9990" width="11.5" style="35" customWidth="1"/>
    <col min="9991" max="9991" width="11.4" style="35" customWidth="1"/>
    <col min="9992" max="10240" width="9" style="35"/>
    <col min="10241" max="10241" width="30.8" style="35" customWidth="1"/>
    <col min="10242" max="10242" width="14.4" style="35" customWidth="1"/>
    <col min="10243" max="10243" width="14" style="35" customWidth="1"/>
    <col min="10244" max="10244" width="12.5" style="35" customWidth="1"/>
    <col min="10245" max="10245" width="10.8" style="35" customWidth="1"/>
    <col min="10246" max="10246" width="11.5" style="35" customWidth="1"/>
    <col min="10247" max="10247" width="11.4" style="35" customWidth="1"/>
    <col min="10248" max="10496" width="9" style="35"/>
    <col min="10497" max="10497" width="30.8" style="35" customWidth="1"/>
    <col min="10498" max="10498" width="14.4" style="35" customWidth="1"/>
    <col min="10499" max="10499" width="14" style="35" customWidth="1"/>
    <col min="10500" max="10500" width="12.5" style="35" customWidth="1"/>
    <col min="10501" max="10501" width="10.8" style="35" customWidth="1"/>
    <col min="10502" max="10502" width="11.5" style="35" customWidth="1"/>
    <col min="10503" max="10503" width="11.4" style="35" customWidth="1"/>
    <col min="10504" max="10752" width="9" style="35"/>
    <col min="10753" max="10753" width="30.8" style="35" customWidth="1"/>
    <col min="10754" max="10754" width="14.4" style="35" customWidth="1"/>
    <col min="10755" max="10755" width="14" style="35" customWidth="1"/>
    <col min="10756" max="10756" width="12.5" style="35" customWidth="1"/>
    <col min="10757" max="10757" width="10.8" style="35" customWidth="1"/>
    <col min="10758" max="10758" width="11.5" style="35" customWidth="1"/>
    <col min="10759" max="10759" width="11.4" style="35" customWidth="1"/>
    <col min="10760" max="11008" width="9" style="35"/>
    <col min="11009" max="11009" width="30.8" style="35" customWidth="1"/>
    <col min="11010" max="11010" width="14.4" style="35" customWidth="1"/>
    <col min="11011" max="11011" width="14" style="35" customWidth="1"/>
    <col min="11012" max="11012" width="12.5" style="35" customWidth="1"/>
    <col min="11013" max="11013" width="10.8" style="35" customWidth="1"/>
    <col min="11014" max="11014" width="11.5" style="35" customWidth="1"/>
    <col min="11015" max="11015" width="11.4" style="35" customWidth="1"/>
    <col min="11016" max="11264" width="9" style="35"/>
    <col min="11265" max="11265" width="30.8" style="35" customWidth="1"/>
    <col min="11266" max="11266" width="14.4" style="35" customWidth="1"/>
    <col min="11267" max="11267" width="14" style="35" customWidth="1"/>
    <col min="11268" max="11268" width="12.5" style="35" customWidth="1"/>
    <col min="11269" max="11269" width="10.8" style="35" customWidth="1"/>
    <col min="11270" max="11270" width="11.5" style="35" customWidth="1"/>
    <col min="11271" max="11271" width="11.4" style="35" customWidth="1"/>
    <col min="11272" max="11520" width="9" style="35"/>
    <col min="11521" max="11521" width="30.8" style="35" customWidth="1"/>
    <col min="11522" max="11522" width="14.4" style="35" customWidth="1"/>
    <col min="11523" max="11523" width="14" style="35" customWidth="1"/>
    <col min="11524" max="11524" width="12.5" style="35" customWidth="1"/>
    <col min="11525" max="11525" width="10.8" style="35" customWidth="1"/>
    <col min="11526" max="11526" width="11.5" style="35" customWidth="1"/>
    <col min="11527" max="11527" width="11.4" style="35" customWidth="1"/>
    <col min="11528" max="11776" width="9" style="35"/>
    <col min="11777" max="11777" width="30.8" style="35" customWidth="1"/>
    <col min="11778" max="11778" width="14.4" style="35" customWidth="1"/>
    <col min="11779" max="11779" width="14" style="35" customWidth="1"/>
    <col min="11780" max="11780" width="12.5" style="35" customWidth="1"/>
    <col min="11781" max="11781" width="10.8" style="35" customWidth="1"/>
    <col min="11782" max="11782" width="11.5" style="35" customWidth="1"/>
    <col min="11783" max="11783" width="11.4" style="35" customWidth="1"/>
    <col min="11784" max="12032" width="9" style="35"/>
    <col min="12033" max="12033" width="30.8" style="35" customWidth="1"/>
    <col min="12034" max="12034" width="14.4" style="35" customWidth="1"/>
    <col min="12035" max="12035" width="14" style="35" customWidth="1"/>
    <col min="12036" max="12036" width="12.5" style="35" customWidth="1"/>
    <col min="12037" max="12037" width="10.8" style="35" customWidth="1"/>
    <col min="12038" max="12038" width="11.5" style="35" customWidth="1"/>
    <col min="12039" max="12039" width="11.4" style="35" customWidth="1"/>
    <col min="12040" max="12288" width="9" style="35"/>
    <col min="12289" max="12289" width="30.8" style="35" customWidth="1"/>
    <col min="12290" max="12290" width="14.4" style="35" customWidth="1"/>
    <col min="12291" max="12291" width="14" style="35" customWidth="1"/>
    <col min="12292" max="12292" width="12.5" style="35" customWidth="1"/>
    <col min="12293" max="12293" width="10.8" style="35" customWidth="1"/>
    <col min="12294" max="12294" width="11.5" style="35" customWidth="1"/>
    <col min="12295" max="12295" width="11.4" style="35" customWidth="1"/>
    <col min="12296" max="12544" width="9" style="35"/>
    <col min="12545" max="12545" width="30.8" style="35" customWidth="1"/>
    <col min="12546" max="12546" width="14.4" style="35" customWidth="1"/>
    <col min="12547" max="12547" width="14" style="35" customWidth="1"/>
    <col min="12548" max="12548" width="12.5" style="35" customWidth="1"/>
    <col min="12549" max="12549" width="10.8" style="35" customWidth="1"/>
    <col min="12550" max="12550" width="11.5" style="35" customWidth="1"/>
    <col min="12551" max="12551" width="11.4" style="35" customWidth="1"/>
    <col min="12552" max="12800" width="9" style="35"/>
    <col min="12801" max="12801" width="30.8" style="35" customWidth="1"/>
    <col min="12802" max="12802" width="14.4" style="35" customWidth="1"/>
    <col min="12803" max="12803" width="14" style="35" customWidth="1"/>
    <col min="12804" max="12804" width="12.5" style="35" customWidth="1"/>
    <col min="12805" max="12805" width="10.8" style="35" customWidth="1"/>
    <col min="12806" max="12806" width="11.5" style="35" customWidth="1"/>
    <col min="12807" max="12807" width="11.4" style="35" customWidth="1"/>
    <col min="12808" max="13056" width="9" style="35"/>
    <col min="13057" max="13057" width="30.8" style="35" customWidth="1"/>
    <col min="13058" max="13058" width="14.4" style="35" customWidth="1"/>
    <col min="13059" max="13059" width="14" style="35" customWidth="1"/>
    <col min="13060" max="13060" width="12.5" style="35" customWidth="1"/>
    <col min="13061" max="13061" width="10.8" style="35" customWidth="1"/>
    <col min="13062" max="13062" width="11.5" style="35" customWidth="1"/>
    <col min="13063" max="13063" width="11.4" style="35" customWidth="1"/>
    <col min="13064" max="13312" width="9" style="35"/>
    <col min="13313" max="13313" width="30.8" style="35" customWidth="1"/>
    <col min="13314" max="13314" width="14.4" style="35" customWidth="1"/>
    <col min="13315" max="13315" width="14" style="35" customWidth="1"/>
    <col min="13316" max="13316" width="12.5" style="35" customWidth="1"/>
    <col min="13317" max="13317" width="10.8" style="35" customWidth="1"/>
    <col min="13318" max="13318" width="11.5" style="35" customWidth="1"/>
    <col min="13319" max="13319" width="11.4" style="35" customWidth="1"/>
    <col min="13320" max="13568" width="9" style="35"/>
    <col min="13569" max="13569" width="30.8" style="35" customWidth="1"/>
    <col min="13570" max="13570" width="14.4" style="35" customWidth="1"/>
    <col min="13571" max="13571" width="14" style="35" customWidth="1"/>
    <col min="13572" max="13572" width="12.5" style="35" customWidth="1"/>
    <col min="13573" max="13573" width="10.8" style="35" customWidth="1"/>
    <col min="13574" max="13574" width="11.5" style="35" customWidth="1"/>
    <col min="13575" max="13575" width="11.4" style="35" customWidth="1"/>
    <col min="13576" max="13824" width="9" style="35"/>
    <col min="13825" max="13825" width="30.8" style="35" customWidth="1"/>
    <col min="13826" max="13826" width="14.4" style="35" customWidth="1"/>
    <col min="13827" max="13827" width="14" style="35" customWidth="1"/>
    <col min="13828" max="13828" width="12.5" style="35" customWidth="1"/>
    <col min="13829" max="13829" width="10.8" style="35" customWidth="1"/>
    <col min="13830" max="13830" width="11.5" style="35" customWidth="1"/>
    <col min="13831" max="13831" width="11.4" style="35" customWidth="1"/>
    <col min="13832" max="14080" width="9" style="35"/>
    <col min="14081" max="14081" width="30.8" style="35" customWidth="1"/>
    <col min="14082" max="14082" width="14.4" style="35" customWidth="1"/>
    <col min="14083" max="14083" width="14" style="35" customWidth="1"/>
    <col min="14084" max="14084" width="12.5" style="35" customWidth="1"/>
    <col min="14085" max="14085" width="10.8" style="35" customWidth="1"/>
    <col min="14086" max="14086" width="11.5" style="35" customWidth="1"/>
    <col min="14087" max="14087" width="11.4" style="35" customWidth="1"/>
    <col min="14088" max="14336" width="9" style="35"/>
    <col min="14337" max="14337" width="30.8" style="35" customWidth="1"/>
    <col min="14338" max="14338" width="14.4" style="35" customWidth="1"/>
    <col min="14339" max="14339" width="14" style="35" customWidth="1"/>
    <col min="14340" max="14340" width="12.5" style="35" customWidth="1"/>
    <col min="14341" max="14341" width="10.8" style="35" customWidth="1"/>
    <col min="14342" max="14342" width="11.5" style="35" customWidth="1"/>
    <col min="14343" max="14343" width="11.4" style="35" customWidth="1"/>
    <col min="14344" max="14592" width="9" style="35"/>
    <col min="14593" max="14593" width="30.8" style="35" customWidth="1"/>
    <col min="14594" max="14594" width="14.4" style="35" customWidth="1"/>
    <col min="14595" max="14595" width="14" style="35" customWidth="1"/>
    <col min="14596" max="14596" width="12.5" style="35" customWidth="1"/>
    <col min="14597" max="14597" width="10.8" style="35" customWidth="1"/>
    <col min="14598" max="14598" width="11.5" style="35" customWidth="1"/>
    <col min="14599" max="14599" width="11.4" style="35" customWidth="1"/>
    <col min="14600" max="14848" width="9" style="35"/>
    <col min="14849" max="14849" width="30.8" style="35" customWidth="1"/>
    <col min="14850" max="14850" width="14.4" style="35" customWidth="1"/>
    <col min="14851" max="14851" width="14" style="35" customWidth="1"/>
    <col min="14852" max="14852" width="12.5" style="35" customWidth="1"/>
    <col min="14853" max="14853" width="10.8" style="35" customWidth="1"/>
    <col min="14854" max="14854" width="11.5" style="35" customWidth="1"/>
    <col min="14855" max="14855" width="11.4" style="35" customWidth="1"/>
    <col min="14856" max="15104" width="9" style="35"/>
    <col min="15105" max="15105" width="30.8" style="35" customWidth="1"/>
    <col min="15106" max="15106" width="14.4" style="35" customWidth="1"/>
    <col min="15107" max="15107" width="14" style="35" customWidth="1"/>
    <col min="15108" max="15108" width="12.5" style="35" customWidth="1"/>
    <col min="15109" max="15109" width="10.8" style="35" customWidth="1"/>
    <col min="15110" max="15110" width="11.5" style="35" customWidth="1"/>
    <col min="15111" max="15111" width="11.4" style="35" customWidth="1"/>
    <col min="15112" max="15360" width="9" style="35"/>
    <col min="15361" max="15361" width="30.8" style="35" customWidth="1"/>
    <col min="15362" max="15362" width="14.4" style="35" customWidth="1"/>
    <col min="15363" max="15363" width="14" style="35" customWidth="1"/>
    <col min="15364" max="15364" width="12.5" style="35" customWidth="1"/>
    <col min="15365" max="15365" width="10.8" style="35" customWidth="1"/>
    <col min="15366" max="15366" width="11.5" style="35" customWidth="1"/>
    <col min="15367" max="15367" width="11.4" style="35" customWidth="1"/>
    <col min="15368" max="15616" width="9" style="35"/>
    <col min="15617" max="15617" width="30.8" style="35" customWidth="1"/>
    <col min="15618" max="15618" width="14.4" style="35" customWidth="1"/>
    <col min="15619" max="15619" width="14" style="35" customWidth="1"/>
    <col min="15620" max="15620" width="12.5" style="35" customWidth="1"/>
    <col min="15621" max="15621" width="10.8" style="35" customWidth="1"/>
    <col min="15622" max="15622" width="11.5" style="35" customWidth="1"/>
    <col min="15623" max="15623" width="11.4" style="35" customWidth="1"/>
    <col min="15624" max="15872" width="9" style="35"/>
    <col min="15873" max="15873" width="30.8" style="35" customWidth="1"/>
    <col min="15874" max="15874" width="14.4" style="35" customWidth="1"/>
    <col min="15875" max="15875" width="14" style="35" customWidth="1"/>
    <col min="15876" max="15876" width="12.5" style="35" customWidth="1"/>
    <col min="15877" max="15877" width="10.8" style="35" customWidth="1"/>
    <col min="15878" max="15878" width="11.5" style="35" customWidth="1"/>
    <col min="15879" max="15879" width="11.4" style="35" customWidth="1"/>
    <col min="15880" max="16128" width="9" style="35"/>
    <col min="16129" max="16129" width="30.8" style="35" customWidth="1"/>
    <col min="16130" max="16130" width="14.4" style="35" customWidth="1"/>
    <col min="16131" max="16131" width="14" style="35" customWidth="1"/>
    <col min="16132" max="16132" width="12.5" style="35" customWidth="1"/>
    <col min="16133" max="16133" width="10.8" style="35" customWidth="1"/>
    <col min="16134" max="16134" width="11.5" style="35" customWidth="1"/>
    <col min="16135" max="16135" width="11.4" style="35" customWidth="1"/>
    <col min="16136" max="16384" width="9" style="35"/>
  </cols>
  <sheetData>
    <row r="1" s="35" customFormat="1" ht="30" customHeight="1" spans="1:6">
      <c r="A1" s="152" t="s">
        <v>113</v>
      </c>
      <c r="B1" s="152"/>
      <c r="C1" s="152"/>
      <c r="D1" s="152"/>
      <c r="E1" s="153"/>
      <c r="F1" s="153"/>
    </row>
    <row r="2" s="46" customFormat="1" ht="60" customHeight="1" spans="1:8">
      <c r="A2" s="154" t="s">
        <v>114</v>
      </c>
      <c r="B2" s="154"/>
      <c r="C2" s="154"/>
      <c r="D2" s="154"/>
      <c r="E2" s="155"/>
      <c r="F2" s="155"/>
      <c r="G2" s="156"/>
      <c r="H2" s="156"/>
    </row>
    <row r="3" s="46" customFormat="1" ht="30" customHeight="1" spans="1:8">
      <c r="A3" s="157"/>
      <c r="B3" s="157"/>
      <c r="C3" s="157"/>
      <c r="D3" s="157"/>
      <c r="E3" s="158"/>
      <c r="F3" s="159" t="s">
        <v>50</v>
      </c>
      <c r="G3" s="156"/>
      <c r="H3" s="156"/>
    </row>
    <row r="4" s="46" customFormat="1" ht="37.95" customHeight="1" spans="1:8">
      <c r="A4" s="160" t="s">
        <v>51</v>
      </c>
      <c r="B4" s="160" t="s">
        <v>52</v>
      </c>
      <c r="C4" s="160" t="s">
        <v>53</v>
      </c>
      <c r="D4" s="160" t="s">
        <v>54</v>
      </c>
      <c r="E4" s="129" t="s">
        <v>55</v>
      </c>
      <c r="F4" s="129" t="s">
        <v>83</v>
      </c>
      <c r="G4" s="46" t="s">
        <v>57</v>
      </c>
      <c r="H4" s="161"/>
    </row>
    <row r="5" s="46" customFormat="1" ht="30" customHeight="1" spans="1:8">
      <c r="A5" s="162" t="s">
        <v>84</v>
      </c>
      <c r="B5" s="163">
        <v>33315</v>
      </c>
      <c r="C5" s="163">
        <v>22537</v>
      </c>
      <c r="D5" s="163">
        <v>23924</v>
      </c>
      <c r="E5" s="164">
        <f t="shared" ref="E5:E14" si="0">D5/C5</f>
        <v>1.06154324000532</v>
      </c>
      <c r="F5" s="164">
        <f t="shared" ref="F5:F14" si="1">(D5-G5)/G5</f>
        <v>-0.0836525203002911</v>
      </c>
      <c r="G5" s="163">
        <v>26108</v>
      </c>
      <c r="H5" s="156"/>
    </row>
    <row r="6" s="46" customFormat="1" ht="30" customHeight="1" spans="1:8">
      <c r="A6" s="162" t="s">
        <v>85</v>
      </c>
      <c r="B6" s="163">
        <v>5</v>
      </c>
      <c r="C6" s="163">
        <v>5</v>
      </c>
      <c r="D6" s="163">
        <v>5</v>
      </c>
      <c r="E6" s="164">
        <f t="shared" si="0"/>
        <v>1</v>
      </c>
      <c r="F6" s="164"/>
      <c r="G6" s="163"/>
      <c r="H6" s="156"/>
    </row>
    <row r="7" s="46" customFormat="1" ht="30" customHeight="1" spans="1:8">
      <c r="A7" s="162" t="s">
        <v>86</v>
      </c>
      <c r="B7" s="163">
        <v>54493</v>
      </c>
      <c r="C7" s="163">
        <v>40654</v>
      </c>
      <c r="D7" s="163">
        <v>40932</v>
      </c>
      <c r="E7" s="164">
        <f t="shared" si="0"/>
        <v>1.00683819550352</v>
      </c>
      <c r="F7" s="164">
        <f t="shared" si="1"/>
        <v>0.492071592607444</v>
      </c>
      <c r="G7" s="163">
        <v>27433</v>
      </c>
      <c r="H7" s="156"/>
    </row>
    <row r="8" s="46" customFormat="1" ht="30" customHeight="1" spans="1:8">
      <c r="A8" s="162" t="s">
        <v>87</v>
      </c>
      <c r="B8" s="163">
        <v>1624</v>
      </c>
      <c r="C8" s="163">
        <v>1601</v>
      </c>
      <c r="D8" s="163">
        <v>911</v>
      </c>
      <c r="E8" s="164">
        <f t="shared" si="0"/>
        <v>0.569019362898189</v>
      </c>
      <c r="F8" s="164">
        <f t="shared" si="1"/>
        <v>-0.690030622660769</v>
      </c>
      <c r="G8" s="163">
        <v>2939</v>
      </c>
      <c r="H8" s="156"/>
    </row>
    <row r="9" s="46" customFormat="1" ht="30" customHeight="1" spans="1:8">
      <c r="A9" s="162" t="s">
        <v>88</v>
      </c>
      <c r="B9" s="163">
        <v>70</v>
      </c>
      <c r="C9" s="163">
        <v>13</v>
      </c>
      <c r="D9" s="163">
        <v>15</v>
      </c>
      <c r="E9" s="164">
        <f t="shared" si="0"/>
        <v>1.15384615384615</v>
      </c>
      <c r="F9" s="164">
        <f t="shared" si="1"/>
        <v>0.666666666666667</v>
      </c>
      <c r="G9" s="163">
        <v>9</v>
      </c>
      <c r="H9" s="156"/>
    </row>
    <row r="10" s="46" customFormat="1" ht="30" customHeight="1" spans="1:8">
      <c r="A10" s="162" t="s">
        <v>89</v>
      </c>
      <c r="B10" s="163">
        <v>28097</v>
      </c>
      <c r="C10" s="163">
        <v>23884</v>
      </c>
      <c r="D10" s="163">
        <v>23711</v>
      </c>
      <c r="E10" s="164">
        <f t="shared" si="0"/>
        <v>0.992756657176352</v>
      </c>
      <c r="F10" s="164">
        <f t="shared" si="1"/>
        <v>-0.0217427180460434</v>
      </c>
      <c r="G10" s="163">
        <v>24238</v>
      </c>
      <c r="H10" s="156"/>
    </row>
    <row r="11" s="46" customFormat="1" ht="30" customHeight="1" spans="1:8">
      <c r="A11" s="162" t="s">
        <v>90</v>
      </c>
      <c r="B11" s="163">
        <v>11529</v>
      </c>
      <c r="C11" s="163">
        <v>11876</v>
      </c>
      <c r="D11" s="163">
        <v>7352</v>
      </c>
      <c r="E11" s="164">
        <f t="shared" si="0"/>
        <v>0.619063657797238</v>
      </c>
      <c r="F11" s="164">
        <f t="shared" si="1"/>
        <v>-0.60568517028694</v>
      </c>
      <c r="G11" s="163">
        <v>18645</v>
      </c>
      <c r="H11" s="156"/>
    </row>
    <row r="12" s="46" customFormat="1" ht="30" customHeight="1" spans="1:8">
      <c r="A12" s="162" t="s">
        <v>91</v>
      </c>
      <c r="B12" s="163">
        <v>10580</v>
      </c>
      <c r="C12" s="163">
        <v>4368</v>
      </c>
      <c r="D12" s="163">
        <v>7688</v>
      </c>
      <c r="E12" s="164">
        <f t="shared" si="0"/>
        <v>1.76007326007326</v>
      </c>
      <c r="F12" s="164">
        <f t="shared" si="1"/>
        <v>1.12024269167126</v>
      </c>
      <c r="G12" s="163">
        <v>3626</v>
      </c>
      <c r="H12" s="156"/>
    </row>
    <row r="13" s="46" customFormat="1" ht="30" customHeight="1" spans="1:8">
      <c r="A13" s="162" t="s">
        <v>92</v>
      </c>
      <c r="B13" s="163">
        <v>21506</v>
      </c>
      <c r="C13" s="163">
        <v>37299</v>
      </c>
      <c r="D13" s="163">
        <v>39406</v>
      </c>
      <c r="E13" s="164">
        <f t="shared" si="0"/>
        <v>1.05648945011931</v>
      </c>
      <c r="F13" s="164">
        <f t="shared" si="1"/>
        <v>0.105853959701409</v>
      </c>
      <c r="G13" s="163">
        <v>35634</v>
      </c>
      <c r="H13" s="156"/>
    </row>
    <row r="14" s="46" customFormat="1" ht="30" customHeight="1" spans="1:7">
      <c r="A14" s="162" t="s">
        <v>93</v>
      </c>
      <c r="B14" s="163">
        <v>2436</v>
      </c>
      <c r="C14" s="163">
        <v>2686</v>
      </c>
      <c r="D14" s="163">
        <v>2854</v>
      </c>
      <c r="E14" s="164">
        <f t="shared" si="0"/>
        <v>1.06254653760238</v>
      </c>
      <c r="F14" s="164">
        <f t="shared" si="1"/>
        <v>-0.163295221342715</v>
      </c>
      <c r="G14" s="163">
        <v>3411</v>
      </c>
    </row>
    <row r="15" s="46" customFormat="1" ht="30" customHeight="1" spans="1:7">
      <c r="A15" s="162" t="s">
        <v>94</v>
      </c>
      <c r="B15" s="163">
        <v>168</v>
      </c>
      <c r="C15" s="163">
        <v>46</v>
      </c>
      <c r="D15" s="163"/>
      <c r="E15" s="164"/>
      <c r="F15" s="164"/>
      <c r="G15" s="163"/>
    </row>
    <row r="16" s="46" customFormat="1" ht="30" customHeight="1" spans="1:7">
      <c r="A16" s="162" t="s">
        <v>95</v>
      </c>
      <c r="B16" s="163">
        <v>5215</v>
      </c>
      <c r="C16" s="163">
        <v>5650</v>
      </c>
      <c r="D16" s="163">
        <v>3786</v>
      </c>
      <c r="E16" s="164">
        <f t="shared" ref="E16:E19" si="2">D16/C16</f>
        <v>0.670088495575221</v>
      </c>
      <c r="F16" s="164">
        <f t="shared" ref="F16:F19" si="3">(D16-G16)/G16</f>
        <v>-0.641782571671871</v>
      </c>
      <c r="G16" s="163">
        <v>10569</v>
      </c>
    </row>
    <row r="17" s="46" customFormat="1" ht="30" customHeight="1" spans="1:7">
      <c r="A17" s="162" t="s">
        <v>96</v>
      </c>
      <c r="B17" s="163">
        <v>4324</v>
      </c>
      <c r="C17" s="163">
        <v>3405</v>
      </c>
      <c r="D17" s="163">
        <v>2904</v>
      </c>
      <c r="E17" s="164">
        <f t="shared" si="2"/>
        <v>0.852863436123348</v>
      </c>
      <c r="F17" s="164">
        <f t="shared" si="3"/>
        <v>-0.589250353606789</v>
      </c>
      <c r="G17" s="163">
        <v>7070</v>
      </c>
    </row>
    <row r="18" s="46" customFormat="1" ht="30" customHeight="1" spans="1:7">
      <c r="A18" s="162" t="s">
        <v>97</v>
      </c>
      <c r="B18" s="163">
        <v>1013</v>
      </c>
      <c r="C18" s="163">
        <v>1015</v>
      </c>
      <c r="D18" s="163">
        <v>1001</v>
      </c>
      <c r="E18" s="164">
        <f t="shared" si="2"/>
        <v>0.986206896551724</v>
      </c>
      <c r="F18" s="164">
        <f t="shared" si="3"/>
        <v>-0.114942528735632</v>
      </c>
      <c r="G18" s="163">
        <v>1131</v>
      </c>
    </row>
    <row r="19" s="46" customFormat="1" ht="30" customHeight="1" spans="1:7">
      <c r="A19" s="162" t="s">
        <v>98</v>
      </c>
      <c r="B19" s="163">
        <v>4986</v>
      </c>
      <c r="C19" s="163">
        <v>3074</v>
      </c>
      <c r="D19" s="163">
        <v>3153</v>
      </c>
      <c r="E19" s="164">
        <f t="shared" si="2"/>
        <v>1.02569941444372</v>
      </c>
      <c r="F19" s="164">
        <f t="shared" si="3"/>
        <v>-0.662924951892239</v>
      </c>
      <c r="G19" s="163">
        <v>9354</v>
      </c>
    </row>
    <row r="20" s="46" customFormat="1" ht="30" customHeight="1" spans="1:7">
      <c r="A20" s="162" t="s">
        <v>99</v>
      </c>
      <c r="B20" s="163">
        <v>0</v>
      </c>
      <c r="C20" s="163">
        <v>0</v>
      </c>
      <c r="D20" s="163">
        <v>0</v>
      </c>
      <c r="E20" s="164">
        <v>0</v>
      </c>
      <c r="F20" s="164"/>
      <c r="G20" s="163">
        <v>10</v>
      </c>
    </row>
    <row r="21" s="46" customFormat="1" ht="30" customHeight="1" spans="1:7">
      <c r="A21" s="162" t="s">
        <v>100</v>
      </c>
      <c r="B21" s="163">
        <v>0</v>
      </c>
      <c r="C21" s="163">
        <v>6133</v>
      </c>
      <c r="D21" s="163">
        <v>6133</v>
      </c>
      <c r="E21" s="164">
        <f t="shared" ref="E21:E24" si="4">D21/C21</f>
        <v>1</v>
      </c>
      <c r="F21" s="164">
        <f t="shared" ref="F21:F24" si="5">(D21-G21)/G21</f>
        <v>-0.00728391065069602</v>
      </c>
      <c r="G21" s="163">
        <v>6178</v>
      </c>
    </row>
    <row r="22" s="46" customFormat="1" ht="30" customHeight="1" spans="1:7">
      <c r="A22" s="162" t="s">
        <v>101</v>
      </c>
      <c r="B22" s="163">
        <v>0</v>
      </c>
      <c r="C22" s="163">
        <v>6</v>
      </c>
      <c r="D22" s="163">
        <v>5</v>
      </c>
      <c r="E22" s="164">
        <f t="shared" si="4"/>
        <v>0.833333333333333</v>
      </c>
      <c r="F22" s="164">
        <f t="shared" si="5"/>
        <v>-0.772727272727273</v>
      </c>
      <c r="G22" s="163">
        <v>22</v>
      </c>
    </row>
    <row r="23" customFormat="1" ht="30" customHeight="1" spans="1:7">
      <c r="A23" s="162" t="s">
        <v>102</v>
      </c>
      <c r="B23" s="163">
        <v>10</v>
      </c>
      <c r="C23" s="163">
        <v>500</v>
      </c>
      <c r="D23" s="163">
        <v>1000</v>
      </c>
      <c r="E23" s="164">
        <f t="shared" si="4"/>
        <v>2</v>
      </c>
      <c r="F23" s="164">
        <f t="shared" si="5"/>
        <v>4.23560209424084</v>
      </c>
      <c r="G23" s="163">
        <v>191</v>
      </c>
    </row>
    <row r="24" customFormat="1" ht="30" customHeight="1" spans="1:7">
      <c r="A24" s="165" t="s">
        <v>103</v>
      </c>
      <c r="B24" s="166">
        <f t="shared" ref="B24:G24" si="6">SUM(B5:B23)</f>
        <v>179371</v>
      </c>
      <c r="C24" s="166">
        <f t="shared" si="6"/>
        <v>164752</v>
      </c>
      <c r="D24" s="166">
        <f t="shared" si="6"/>
        <v>164780</v>
      </c>
      <c r="E24" s="167">
        <f t="shared" si="4"/>
        <v>1.00016995241332</v>
      </c>
      <c r="F24" s="167">
        <f t="shared" si="5"/>
        <v>-0.0667618141452585</v>
      </c>
      <c r="G24" s="166">
        <f t="shared" si="6"/>
        <v>176568</v>
      </c>
    </row>
    <row r="25" customFormat="1" ht="30" customHeight="1" spans="1:7">
      <c r="A25" s="168" t="s">
        <v>104</v>
      </c>
      <c r="B25" s="169">
        <v>2000</v>
      </c>
      <c r="C25" s="169">
        <v>0</v>
      </c>
      <c r="D25" s="9"/>
      <c r="E25" s="167">
        <v>0</v>
      </c>
      <c r="F25" s="167"/>
      <c r="G25" s="9"/>
    </row>
    <row r="26" customFormat="1" ht="30" customHeight="1" spans="1:7">
      <c r="A26" s="170" t="s">
        <v>105</v>
      </c>
      <c r="B26" s="169">
        <f>B27+B28+B30</f>
        <v>0</v>
      </c>
      <c r="C26" s="169">
        <f>C27+C28+C30</f>
        <v>26500</v>
      </c>
      <c r="D26" s="169">
        <f>D27+D28+D30+D29</f>
        <v>42475</v>
      </c>
      <c r="E26" s="167">
        <f t="shared" ref="E26:E31" si="7">D26/C26</f>
        <v>1.60283018867925</v>
      </c>
      <c r="F26" s="167">
        <f t="shared" ref="F26:F28" si="8">(D26-G26)/G26</f>
        <v>-0.389727011494253</v>
      </c>
      <c r="G26" s="169">
        <f>G27+G28+G30+G29</f>
        <v>69600</v>
      </c>
    </row>
    <row r="27" customFormat="1" ht="30" customHeight="1" spans="1:7">
      <c r="A27" s="162" t="s">
        <v>106</v>
      </c>
      <c r="B27" s="171">
        <v>0</v>
      </c>
      <c r="C27" s="171">
        <v>4500</v>
      </c>
      <c r="D27" s="171">
        <v>2844</v>
      </c>
      <c r="E27" s="164">
        <f t="shared" si="7"/>
        <v>0.632</v>
      </c>
      <c r="F27" s="164">
        <f t="shared" si="8"/>
        <v>-0.310211011399466</v>
      </c>
      <c r="G27" s="171">
        <v>4123</v>
      </c>
    </row>
    <row r="28" customFormat="1" ht="30" customHeight="1" spans="1:7">
      <c r="A28" s="162" t="s">
        <v>107</v>
      </c>
      <c r="B28" s="171"/>
      <c r="C28" s="171"/>
      <c r="D28" s="171">
        <v>0</v>
      </c>
      <c r="E28" s="164">
        <v>0</v>
      </c>
      <c r="F28" s="164">
        <f t="shared" si="8"/>
        <v>-1</v>
      </c>
      <c r="G28" s="171">
        <v>23525</v>
      </c>
    </row>
    <row r="29" customFormat="1" ht="30" customHeight="1" spans="1:7">
      <c r="A29" s="162" t="s">
        <v>108</v>
      </c>
      <c r="B29" s="171"/>
      <c r="C29" s="171"/>
      <c r="D29" s="171">
        <v>3714</v>
      </c>
      <c r="E29" s="164"/>
      <c r="F29" s="164"/>
      <c r="G29" s="171">
        <v>12611</v>
      </c>
    </row>
    <row r="30" customFormat="1" ht="30" customHeight="1" spans="1:7">
      <c r="A30" s="162" t="s">
        <v>109</v>
      </c>
      <c r="B30" s="171"/>
      <c r="C30" s="171">
        <v>22000</v>
      </c>
      <c r="D30" s="171">
        <v>35917</v>
      </c>
      <c r="E30" s="164">
        <f t="shared" si="7"/>
        <v>1.63259090909091</v>
      </c>
      <c r="F30" s="164">
        <f>(D30-G30)/G30</f>
        <v>0.224123240516683</v>
      </c>
      <c r="G30" s="171">
        <v>29341</v>
      </c>
    </row>
    <row r="31" ht="18.75" spans="1:7">
      <c r="A31" s="165" t="s">
        <v>110</v>
      </c>
      <c r="B31" s="166">
        <f>B24+B25+B26</f>
        <v>181371</v>
      </c>
      <c r="C31" s="166">
        <f t="shared" ref="C31:G31" si="9">C24+C26</f>
        <v>191252</v>
      </c>
      <c r="D31" s="166">
        <f t="shared" si="9"/>
        <v>207255</v>
      </c>
      <c r="E31" s="167">
        <f t="shared" si="7"/>
        <v>1.08367494196139</v>
      </c>
      <c r="F31" s="167">
        <f>(D31-G31)/G31</f>
        <v>-0.158074973189042</v>
      </c>
      <c r="G31" s="166">
        <f t="shared" si="9"/>
        <v>246168</v>
      </c>
    </row>
  </sheetData>
  <mergeCells count="1">
    <mergeCell ref="A2:F2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85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H251"/>
  <sheetViews>
    <sheetView showZeros="0" view="pageBreakPreview" zoomScaleNormal="100" topLeftCell="A218" workbookViewId="0">
      <selection activeCell="K247" sqref="K247"/>
    </sheetView>
  </sheetViews>
  <sheetFormatPr defaultColWidth="9" defaultRowHeight="18.75" outlineLevelCol="7"/>
  <cols>
    <col min="1" max="1" width="9.6" style="94" customWidth="1"/>
    <col min="2" max="2" width="43.7" customWidth="1"/>
    <col min="3" max="3" width="15.2" style="116" customWidth="1"/>
    <col min="4" max="5" width="12.1" style="117" customWidth="1"/>
    <col min="6" max="7" width="14.625" style="118" customWidth="1"/>
    <col min="8" max="8" width="11.375" style="116" customWidth="1"/>
    <col min="10" max="10" width="10.375"/>
  </cols>
  <sheetData>
    <row r="1" ht="24.9" customHeight="1" spans="1:7">
      <c r="A1" s="18" t="s">
        <v>115</v>
      </c>
      <c r="B1" s="18"/>
      <c r="C1" s="119"/>
      <c r="D1" s="119"/>
      <c r="E1" s="119"/>
      <c r="F1" s="120"/>
      <c r="G1" s="120"/>
    </row>
    <row r="2" s="2" customFormat="1" ht="29.25" customHeight="1" spans="1:8">
      <c r="A2" s="41" t="s">
        <v>116</v>
      </c>
      <c r="B2" s="41"/>
      <c r="C2" s="121"/>
      <c r="D2" s="121"/>
      <c r="E2" s="121"/>
      <c r="F2" s="122"/>
      <c r="G2" s="122"/>
      <c r="H2" s="123"/>
    </row>
    <row r="3" ht="24.9" customHeight="1" spans="1:7">
      <c r="A3" s="5" t="s">
        <v>50</v>
      </c>
      <c r="B3" s="5"/>
      <c r="C3" s="124"/>
      <c r="D3" s="124"/>
      <c r="E3" s="124"/>
      <c r="F3" s="125"/>
      <c r="G3" s="125"/>
    </row>
    <row r="4" s="113" customFormat="1" ht="41.25" customHeight="1" spans="1:8">
      <c r="A4" s="126" t="s">
        <v>117</v>
      </c>
      <c r="B4" s="127" t="s">
        <v>51</v>
      </c>
      <c r="C4" s="128" t="s">
        <v>52</v>
      </c>
      <c r="D4" s="128" t="s">
        <v>118</v>
      </c>
      <c r="E4" s="128" t="s">
        <v>119</v>
      </c>
      <c r="F4" s="129" t="s">
        <v>55</v>
      </c>
      <c r="G4" s="129" t="s">
        <v>83</v>
      </c>
      <c r="H4" s="46" t="s">
        <v>57</v>
      </c>
    </row>
    <row r="5" s="114" customFormat="1" ht="24" customHeight="1" spans="1:8">
      <c r="A5" s="130">
        <v>201</v>
      </c>
      <c r="B5" s="131" t="s">
        <v>84</v>
      </c>
      <c r="C5" s="132">
        <v>33315</v>
      </c>
      <c r="D5" s="133">
        <v>22537</v>
      </c>
      <c r="E5" s="133">
        <v>23924</v>
      </c>
      <c r="F5" s="134">
        <f>E5/D5</f>
        <v>1.06154324000532</v>
      </c>
      <c r="G5" s="135">
        <f>(E5-H5)/H5</f>
        <v>-0.0836525203002911</v>
      </c>
      <c r="H5" s="136">
        <v>26108</v>
      </c>
    </row>
    <row r="6" s="114" customFormat="1" ht="24" customHeight="1" spans="1:8">
      <c r="A6" s="130">
        <v>20103</v>
      </c>
      <c r="B6" s="137" t="s">
        <v>120</v>
      </c>
      <c r="C6" s="138">
        <v>6011</v>
      </c>
      <c r="D6" s="133">
        <v>5717</v>
      </c>
      <c r="E6" s="133">
        <v>5946</v>
      </c>
      <c r="F6" s="139">
        <f t="shared" ref="F6:F69" si="0">E6/D6</f>
        <v>1.04005597341263</v>
      </c>
      <c r="G6" s="135">
        <f t="shared" ref="G6:G69" si="1">(E6-H6)/H6</f>
        <v>-0.226184279021343</v>
      </c>
      <c r="H6" s="140">
        <v>7684</v>
      </c>
    </row>
    <row r="7" s="114" customFormat="1" ht="24" customHeight="1" spans="1:8">
      <c r="A7" s="130">
        <v>2010301</v>
      </c>
      <c r="B7" s="137" t="s">
        <v>121</v>
      </c>
      <c r="C7" s="138">
        <v>2458</v>
      </c>
      <c r="D7" s="133">
        <v>2132</v>
      </c>
      <c r="E7" s="133">
        <v>2231</v>
      </c>
      <c r="F7" s="139">
        <f t="shared" si="0"/>
        <v>1.04643527204503</v>
      </c>
      <c r="G7" s="135">
        <f t="shared" si="1"/>
        <v>-0.408693347468858</v>
      </c>
      <c r="H7" s="140">
        <v>3773</v>
      </c>
    </row>
    <row r="8" s="114" customFormat="1" ht="24" customHeight="1" spans="1:8">
      <c r="A8" s="130">
        <v>2010302</v>
      </c>
      <c r="B8" s="137" t="s">
        <v>122</v>
      </c>
      <c r="C8" s="141">
        <v>466</v>
      </c>
      <c r="D8" s="133">
        <v>492</v>
      </c>
      <c r="E8" s="133">
        <v>531</v>
      </c>
      <c r="F8" s="139">
        <f t="shared" si="0"/>
        <v>1.07926829268293</v>
      </c>
      <c r="G8" s="135">
        <f t="shared" si="1"/>
        <v>-0.1421647819063</v>
      </c>
      <c r="H8" s="142">
        <v>619</v>
      </c>
    </row>
    <row r="9" s="114" customFormat="1" ht="24" customHeight="1" spans="1:8">
      <c r="A9" s="130">
        <v>2010303</v>
      </c>
      <c r="B9" s="137" t="s">
        <v>123</v>
      </c>
      <c r="C9" s="138">
        <v>2396</v>
      </c>
      <c r="D9" s="133">
        <v>2430</v>
      </c>
      <c r="E9" s="133">
        <v>2331</v>
      </c>
      <c r="F9" s="139">
        <f t="shared" si="0"/>
        <v>0.959259259259259</v>
      </c>
      <c r="G9" s="135">
        <f t="shared" si="1"/>
        <v>-0.112338156892612</v>
      </c>
      <c r="H9" s="140">
        <v>2626</v>
      </c>
    </row>
    <row r="10" s="114" customFormat="1" ht="24" customHeight="1" spans="1:8">
      <c r="A10" s="130">
        <v>2010350</v>
      </c>
      <c r="B10" s="137" t="s">
        <v>124</v>
      </c>
      <c r="C10" s="141">
        <v>670</v>
      </c>
      <c r="D10" s="133">
        <v>594</v>
      </c>
      <c r="E10" s="133">
        <v>588</v>
      </c>
      <c r="F10" s="139">
        <f t="shared" si="0"/>
        <v>0.98989898989899</v>
      </c>
      <c r="G10" s="135">
        <f t="shared" si="1"/>
        <v>0.0261780104712042</v>
      </c>
      <c r="H10" s="140">
        <v>573</v>
      </c>
    </row>
    <row r="11" s="114" customFormat="1" ht="24" customHeight="1" spans="1:8">
      <c r="A11" s="130">
        <v>2010399</v>
      </c>
      <c r="B11" s="137" t="s">
        <v>125</v>
      </c>
      <c r="C11" s="141">
        <v>21</v>
      </c>
      <c r="D11" s="133">
        <v>69</v>
      </c>
      <c r="E11" s="133">
        <v>265</v>
      </c>
      <c r="F11" s="139">
        <f t="shared" si="0"/>
        <v>3.84057971014493</v>
      </c>
      <c r="G11" s="135">
        <f t="shared" si="1"/>
        <v>1.8494623655914</v>
      </c>
      <c r="H11" s="140">
        <v>93</v>
      </c>
    </row>
    <row r="12" s="114" customFormat="1" ht="24" customHeight="1" spans="1:8">
      <c r="A12" s="130">
        <v>20104</v>
      </c>
      <c r="B12" s="137" t="s">
        <v>126</v>
      </c>
      <c r="C12" s="138">
        <v>6330</v>
      </c>
      <c r="D12" s="133">
        <v>1356</v>
      </c>
      <c r="E12" s="133">
        <v>1354</v>
      </c>
      <c r="F12" s="139">
        <f t="shared" si="0"/>
        <v>0.998525073746313</v>
      </c>
      <c r="G12" s="135">
        <f t="shared" si="1"/>
        <v>1.68650793650794</v>
      </c>
      <c r="H12" s="140">
        <v>504</v>
      </c>
    </row>
    <row r="13" s="114" customFormat="1" ht="24" customHeight="1" spans="1:8">
      <c r="A13" s="130">
        <v>2010401</v>
      </c>
      <c r="B13" s="137" t="s">
        <v>121</v>
      </c>
      <c r="C13" s="141">
        <v>532</v>
      </c>
      <c r="D13" s="133">
        <v>492</v>
      </c>
      <c r="E13" s="133">
        <v>487</v>
      </c>
      <c r="F13" s="139">
        <f t="shared" si="0"/>
        <v>0.989837398373984</v>
      </c>
      <c r="G13" s="135">
        <f t="shared" si="1"/>
        <v>0.122119815668203</v>
      </c>
      <c r="H13" s="140">
        <v>434</v>
      </c>
    </row>
    <row r="14" s="114" customFormat="1" ht="24" customHeight="1" spans="1:8">
      <c r="A14" s="130">
        <v>2010402</v>
      </c>
      <c r="B14" s="137" t="s">
        <v>122</v>
      </c>
      <c r="C14" s="138">
        <v>2962</v>
      </c>
      <c r="D14" s="133">
        <v>664</v>
      </c>
      <c r="E14" s="133">
        <v>667</v>
      </c>
      <c r="F14" s="139">
        <f t="shared" si="0"/>
        <v>1.00451807228916</v>
      </c>
      <c r="G14" s="135">
        <f t="shared" si="1"/>
        <v>8.52857142857143</v>
      </c>
      <c r="H14" s="140">
        <v>70</v>
      </c>
    </row>
    <row r="15" s="114" customFormat="1" ht="24" customHeight="1" spans="1:8">
      <c r="A15" s="143">
        <v>2010450</v>
      </c>
      <c r="B15" s="144" t="s">
        <v>127</v>
      </c>
      <c r="C15" s="138">
        <v>2636</v>
      </c>
      <c r="D15" s="133"/>
      <c r="E15" s="133"/>
      <c r="F15" s="139">
        <v>0</v>
      </c>
      <c r="G15" s="135"/>
      <c r="H15" s="140"/>
    </row>
    <row r="16" s="114" customFormat="1" ht="24" customHeight="1" spans="1:8">
      <c r="A16" s="143">
        <v>2010499</v>
      </c>
      <c r="B16" s="133" t="s">
        <v>128</v>
      </c>
      <c r="C16" s="141">
        <v>200</v>
      </c>
      <c r="D16" s="133">
        <v>200</v>
      </c>
      <c r="E16" s="133">
        <v>200</v>
      </c>
      <c r="F16" s="139">
        <f t="shared" si="0"/>
        <v>1</v>
      </c>
      <c r="G16" s="135"/>
      <c r="H16" s="140">
        <v>0</v>
      </c>
    </row>
    <row r="17" s="114" customFormat="1" ht="24" customHeight="1" spans="1:8">
      <c r="A17" s="130">
        <v>20105</v>
      </c>
      <c r="B17" s="137" t="s">
        <v>129</v>
      </c>
      <c r="C17" s="141">
        <v>580</v>
      </c>
      <c r="D17" s="133">
        <v>428</v>
      </c>
      <c r="E17" s="133">
        <v>476</v>
      </c>
      <c r="F17" s="139">
        <f t="shared" si="0"/>
        <v>1.11214953271028</v>
      </c>
      <c r="G17" s="135">
        <f t="shared" si="1"/>
        <v>-0.176470588235294</v>
      </c>
      <c r="H17" s="137">
        <v>578</v>
      </c>
    </row>
    <row r="18" s="114" customFormat="1" ht="24" customHeight="1" spans="1:8">
      <c r="A18" s="130">
        <v>2010501</v>
      </c>
      <c r="B18" s="137" t="s">
        <v>121</v>
      </c>
      <c r="C18" s="141">
        <v>328</v>
      </c>
      <c r="D18" s="133">
        <v>251</v>
      </c>
      <c r="E18" s="133">
        <v>253</v>
      </c>
      <c r="F18" s="139"/>
      <c r="G18" s="135">
        <f t="shared" si="1"/>
        <v>-0.253687315634218</v>
      </c>
      <c r="H18" s="137">
        <v>339</v>
      </c>
    </row>
    <row r="19" s="114" customFormat="1" ht="24" customHeight="1" spans="1:8">
      <c r="A19" s="130">
        <v>2010502</v>
      </c>
      <c r="B19" s="137" t="s">
        <v>122</v>
      </c>
      <c r="C19" s="141">
        <v>55</v>
      </c>
      <c r="D19" s="133">
        <v>46</v>
      </c>
      <c r="E19" s="133">
        <v>55</v>
      </c>
      <c r="F19" s="139">
        <f t="shared" si="0"/>
        <v>1.19565217391304</v>
      </c>
      <c r="G19" s="135"/>
      <c r="H19" s="144"/>
    </row>
    <row r="20" s="114" customFormat="1" ht="24" customHeight="1" spans="1:8">
      <c r="A20" s="130">
        <v>2010504</v>
      </c>
      <c r="B20" s="137" t="s">
        <v>130</v>
      </c>
      <c r="C20" s="141">
        <v>100</v>
      </c>
      <c r="D20" s="133">
        <v>39</v>
      </c>
      <c r="E20" s="133">
        <v>64</v>
      </c>
      <c r="F20" s="139">
        <f t="shared" si="0"/>
        <v>1.64102564102564</v>
      </c>
      <c r="G20" s="135">
        <f t="shared" si="1"/>
        <v>-0.522388059701492</v>
      </c>
      <c r="H20" s="133">
        <v>134</v>
      </c>
    </row>
    <row r="21" s="114" customFormat="1" ht="24" customHeight="1" spans="1:8">
      <c r="A21" s="130">
        <v>2010550</v>
      </c>
      <c r="B21" s="137" t="s">
        <v>124</v>
      </c>
      <c r="C21" s="141">
        <v>97</v>
      </c>
      <c r="D21" s="133">
        <v>92</v>
      </c>
      <c r="E21" s="133">
        <v>104</v>
      </c>
      <c r="F21" s="139">
        <f t="shared" si="0"/>
        <v>1.1304347826087</v>
      </c>
      <c r="G21" s="135">
        <f t="shared" si="1"/>
        <v>-0.00952380952380952</v>
      </c>
      <c r="H21" s="137">
        <v>105</v>
      </c>
    </row>
    <row r="22" s="114" customFormat="1" ht="24" customHeight="1" spans="1:8">
      <c r="A22" s="130">
        <v>20106</v>
      </c>
      <c r="B22" s="137" t="s">
        <v>131</v>
      </c>
      <c r="C22" s="138">
        <v>2498</v>
      </c>
      <c r="D22" s="133">
        <v>2390</v>
      </c>
      <c r="E22" s="133">
        <v>2469</v>
      </c>
      <c r="F22" s="139">
        <f t="shared" si="0"/>
        <v>1.03305439330544</v>
      </c>
      <c r="G22" s="135">
        <f t="shared" si="1"/>
        <v>0.178520286396181</v>
      </c>
      <c r="H22" s="137">
        <v>2095</v>
      </c>
    </row>
    <row r="23" s="114" customFormat="1" ht="24" customHeight="1" spans="1:8">
      <c r="A23" s="130">
        <v>2010601</v>
      </c>
      <c r="B23" s="137" t="s">
        <v>121</v>
      </c>
      <c r="C23" s="141">
        <v>554</v>
      </c>
      <c r="D23" s="133">
        <v>500</v>
      </c>
      <c r="E23" s="133">
        <v>516</v>
      </c>
      <c r="F23" s="139">
        <f t="shared" si="0"/>
        <v>1.032</v>
      </c>
      <c r="G23" s="135">
        <f t="shared" si="1"/>
        <v>0.131578947368421</v>
      </c>
      <c r="H23" s="137">
        <v>456</v>
      </c>
    </row>
    <row r="24" s="114" customFormat="1" ht="24" customHeight="1" spans="1:8">
      <c r="A24" s="130">
        <v>2010602</v>
      </c>
      <c r="B24" s="137" t="s">
        <v>122</v>
      </c>
      <c r="C24" s="141">
        <v>242</v>
      </c>
      <c r="D24" s="133">
        <v>299</v>
      </c>
      <c r="E24" s="133">
        <v>319</v>
      </c>
      <c r="F24" s="139"/>
      <c r="G24" s="135">
        <f t="shared" si="1"/>
        <v>1.2</v>
      </c>
      <c r="H24" s="137">
        <v>145</v>
      </c>
    </row>
    <row r="25" s="114" customFormat="1" ht="24" customHeight="1" spans="1:8">
      <c r="A25" s="130">
        <v>2010650</v>
      </c>
      <c r="B25" s="137" t="s">
        <v>124</v>
      </c>
      <c r="C25" s="141">
        <v>622</v>
      </c>
      <c r="D25" s="133">
        <v>566</v>
      </c>
      <c r="E25" s="133">
        <v>575</v>
      </c>
      <c r="F25" s="139">
        <f t="shared" si="0"/>
        <v>1.01590106007067</v>
      </c>
      <c r="G25" s="135">
        <f t="shared" si="1"/>
        <v>0.0492700729927007</v>
      </c>
      <c r="H25" s="137">
        <v>548</v>
      </c>
    </row>
    <row r="26" s="114" customFormat="1" ht="24" customHeight="1" spans="1:8">
      <c r="A26" s="130">
        <v>2010699</v>
      </c>
      <c r="B26" s="137" t="s">
        <v>132</v>
      </c>
      <c r="C26" s="138">
        <v>1080</v>
      </c>
      <c r="D26" s="133">
        <v>1025</v>
      </c>
      <c r="E26" s="133">
        <v>1059</v>
      </c>
      <c r="F26" s="139">
        <f t="shared" si="0"/>
        <v>1.03317073170732</v>
      </c>
      <c r="G26" s="135">
        <f t="shared" si="1"/>
        <v>0.119450317124736</v>
      </c>
      <c r="H26" s="137">
        <v>946</v>
      </c>
    </row>
    <row r="27" s="114" customFormat="1" ht="24" customHeight="1" spans="1:8">
      <c r="A27" s="130">
        <v>20108</v>
      </c>
      <c r="B27" s="137" t="s">
        <v>133</v>
      </c>
      <c r="C27" s="141">
        <v>387</v>
      </c>
      <c r="D27" s="133">
        <v>299</v>
      </c>
      <c r="E27" s="133">
        <v>300</v>
      </c>
      <c r="F27" s="139">
        <f t="shared" si="0"/>
        <v>1.00334448160535</v>
      </c>
      <c r="G27" s="135">
        <f t="shared" si="1"/>
        <v>-0.295774647887324</v>
      </c>
      <c r="H27" s="137">
        <v>426</v>
      </c>
    </row>
    <row r="28" s="114" customFormat="1" ht="24" customHeight="1" spans="1:8">
      <c r="A28" s="130">
        <v>2010801</v>
      </c>
      <c r="B28" s="137" t="s">
        <v>121</v>
      </c>
      <c r="C28" s="141">
        <v>87</v>
      </c>
      <c r="D28" s="133">
        <v>75</v>
      </c>
      <c r="E28" s="133">
        <v>76</v>
      </c>
      <c r="F28" s="139">
        <f t="shared" si="0"/>
        <v>1.01333333333333</v>
      </c>
      <c r="G28" s="135">
        <f t="shared" si="1"/>
        <v>0</v>
      </c>
      <c r="H28" s="137">
        <v>76</v>
      </c>
    </row>
    <row r="29" s="114" customFormat="1" ht="24" customHeight="1" spans="1:8">
      <c r="A29" s="130">
        <v>2010802</v>
      </c>
      <c r="B29" s="137" t="s">
        <v>122</v>
      </c>
      <c r="C29" s="141">
        <v>300</v>
      </c>
      <c r="D29" s="133">
        <v>224</v>
      </c>
      <c r="E29" s="133">
        <v>224</v>
      </c>
      <c r="F29" s="139">
        <f t="shared" si="0"/>
        <v>1</v>
      </c>
      <c r="G29" s="135">
        <f t="shared" si="1"/>
        <v>-0.36</v>
      </c>
      <c r="H29" s="140">
        <v>350</v>
      </c>
    </row>
    <row r="30" s="114" customFormat="1" ht="24" customHeight="1" spans="1:8">
      <c r="A30" s="130">
        <v>20111</v>
      </c>
      <c r="B30" s="137" t="s">
        <v>134</v>
      </c>
      <c r="C30" s="141">
        <v>313</v>
      </c>
      <c r="D30" s="133">
        <v>262</v>
      </c>
      <c r="E30" s="133">
        <v>275</v>
      </c>
      <c r="F30" s="139">
        <f t="shared" si="0"/>
        <v>1.04961832061069</v>
      </c>
      <c r="G30" s="135">
        <f t="shared" si="1"/>
        <v>0.267281105990783</v>
      </c>
      <c r="H30" s="140">
        <v>217</v>
      </c>
    </row>
    <row r="31" s="114" customFormat="1" ht="24" customHeight="1" spans="1:8">
      <c r="A31" s="130">
        <v>2011101</v>
      </c>
      <c r="B31" s="137" t="s">
        <v>121</v>
      </c>
      <c r="C31" s="141">
        <v>313</v>
      </c>
      <c r="D31" s="133">
        <v>262</v>
      </c>
      <c r="E31" s="133">
        <v>275</v>
      </c>
      <c r="F31" s="139">
        <f t="shared" si="0"/>
        <v>1.04961832061069</v>
      </c>
      <c r="G31" s="135">
        <f t="shared" si="1"/>
        <v>0.267281105990783</v>
      </c>
      <c r="H31" s="140">
        <v>217</v>
      </c>
    </row>
    <row r="32" s="114" customFormat="1" ht="24" customHeight="1" spans="1:8">
      <c r="A32" s="130">
        <v>20113</v>
      </c>
      <c r="B32" s="137" t="s">
        <v>135</v>
      </c>
      <c r="C32" s="138">
        <v>1862</v>
      </c>
      <c r="D32" s="133">
        <v>1238</v>
      </c>
      <c r="E32" s="133">
        <v>1402</v>
      </c>
      <c r="F32" s="139"/>
      <c r="G32" s="135">
        <f t="shared" si="1"/>
        <v>0.0809560524286816</v>
      </c>
      <c r="H32" s="140">
        <v>1297</v>
      </c>
    </row>
    <row r="33" s="114" customFormat="1" ht="24" customHeight="1" spans="1:8">
      <c r="A33" s="130">
        <v>2011301</v>
      </c>
      <c r="B33" s="137" t="s">
        <v>121</v>
      </c>
      <c r="C33" s="141">
        <v>562</v>
      </c>
      <c r="D33" s="133">
        <v>507</v>
      </c>
      <c r="E33" s="133">
        <v>518</v>
      </c>
      <c r="F33" s="139">
        <f t="shared" si="0"/>
        <v>1.02169625246548</v>
      </c>
      <c r="G33" s="135">
        <f t="shared" si="1"/>
        <v>0.0614754098360656</v>
      </c>
      <c r="H33" s="142">
        <v>488</v>
      </c>
    </row>
    <row r="34" s="114" customFormat="1" ht="24" customHeight="1" spans="1:8">
      <c r="A34" s="130">
        <v>2011302</v>
      </c>
      <c r="B34" s="137" t="s">
        <v>122</v>
      </c>
      <c r="C34" s="133"/>
      <c r="D34" s="133">
        <v>4</v>
      </c>
      <c r="E34" s="133">
        <v>32</v>
      </c>
      <c r="F34" s="139">
        <f t="shared" si="0"/>
        <v>8</v>
      </c>
      <c r="G34" s="135"/>
      <c r="H34" s="140"/>
    </row>
    <row r="35" s="114" customFormat="1" ht="24" customHeight="1" spans="1:8">
      <c r="A35" s="130">
        <v>2011308</v>
      </c>
      <c r="B35" s="137" t="s">
        <v>136</v>
      </c>
      <c r="C35" s="141">
        <v>500</v>
      </c>
      <c r="D35" s="133"/>
      <c r="E35" s="133">
        <v>58</v>
      </c>
      <c r="F35" s="139"/>
      <c r="G35" s="135">
        <f t="shared" si="1"/>
        <v>18.3333333333333</v>
      </c>
      <c r="H35" s="140">
        <v>3</v>
      </c>
    </row>
    <row r="36" s="114" customFormat="1" ht="24" customHeight="1" spans="1:8">
      <c r="A36" s="130">
        <v>2011350</v>
      </c>
      <c r="B36" s="137" t="s">
        <v>124</v>
      </c>
      <c r="C36" s="141">
        <v>800</v>
      </c>
      <c r="D36" s="133">
        <v>725</v>
      </c>
      <c r="E36" s="133">
        <v>734</v>
      </c>
      <c r="F36" s="139"/>
      <c r="G36" s="135">
        <f t="shared" si="1"/>
        <v>-0.0893300248138958</v>
      </c>
      <c r="H36" s="140">
        <v>806</v>
      </c>
    </row>
    <row r="37" s="114" customFormat="1" ht="24" customHeight="1" spans="1:7">
      <c r="A37" s="130">
        <v>2011399</v>
      </c>
      <c r="B37" s="137" t="s">
        <v>137</v>
      </c>
      <c r="C37" s="141" t="s">
        <v>138</v>
      </c>
      <c r="D37" s="133">
        <v>2</v>
      </c>
      <c r="E37" s="133">
        <v>60</v>
      </c>
      <c r="F37" s="139">
        <f t="shared" si="0"/>
        <v>30</v>
      </c>
      <c r="G37" s="135"/>
    </row>
    <row r="38" s="114" customFormat="1" ht="24" customHeight="1" spans="1:8">
      <c r="A38" s="130">
        <v>20123</v>
      </c>
      <c r="B38" s="137" t="s">
        <v>139</v>
      </c>
      <c r="C38" s="141">
        <v>18</v>
      </c>
      <c r="D38" s="133">
        <v>18</v>
      </c>
      <c r="E38" s="133">
        <v>18</v>
      </c>
      <c r="F38" s="139"/>
      <c r="G38" s="135">
        <f t="shared" si="1"/>
        <v>-0.0526315789473684</v>
      </c>
      <c r="H38" s="140">
        <v>19</v>
      </c>
    </row>
    <row r="39" s="114" customFormat="1" ht="24" customHeight="1" spans="1:8">
      <c r="A39" s="130">
        <v>2012399</v>
      </c>
      <c r="B39" s="137" t="s">
        <v>140</v>
      </c>
      <c r="C39" s="141">
        <v>18</v>
      </c>
      <c r="D39" s="133">
        <v>18</v>
      </c>
      <c r="E39" s="133">
        <v>18</v>
      </c>
      <c r="F39" s="139">
        <f t="shared" si="0"/>
        <v>1</v>
      </c>
      <c r="G39" s="135">
        <f t="shared" si="1"/>
        <v>-0.0526315789473684</v>
      </c>
      <c r="H39" s="140">
        <v>19</v>
      </c>
    </row>
    <row r="40" s="114" customFormat="1" ht="24" customHeight="1" spans="1:8">
      <c r="A40" s="130">
        <v>20126</v>
      </c>
      <c r="B40" s="137" t="s">
        <v>141</v>
      </c>
      <c r="C40" s="141">
        <v>92</v>
      </c>
      <c r="D40" s="133">
        <v>90</v>
      </c>
      <c r="E40" s="133">
        <v>91</v>
      </c>
      <c r="F40" s="139">
        <f t="shared" si="0"/>
        <v>1.01111111111111</v>
      </c>
      <c r="G40" s="135">
        <f t="shared" si="1"/>
        <v>-0.172727272727273</v>
      </c>
      <c r="H40" s="140">
        <v>110</v>
      </c>
    </row>
    <row r="41" s="114" customFormat="1" ht="24" customHeight="1" spans="1:8">
      <c r="A41" s="130">
        <v>2012604</v>
      </c>
      <c r="B41" s="137" t="s">
        <v>142</v>
      </c>
      <c r="C41" s="141">
        <v>92</v>
      </c>
      <c r="D41" s="133">
        <v>90</v>
      </c>
      <c r="E41" s="133">
        <v>91</v>
      </c>
      <c r="F41" s="139">
        <f t="shared" si="0"/>
        <v>1.01111111111111</v>
      </c>
      <c r="G41" s="135">
        <f t="shared" si="1"/>
        <v>-0.172727272727273</v>
      </c>
      <c r="H41" s="140">
        <v>110</v>
      </c>
    </row>
    <row r="42" s="114" customFormat="1" ht="24" customHeight="1" spans="1:8">
      <c r="A42" s="130">
        <v>20128</v>
      </c>
      <c r="B42" s="137" t="s">
        <v>143</v>
      </c>
      <c r="C42" s="141">
        <v>72</v>
      </c>
      <c r="D42" s="133">
        <v>75</v>
      </c>
      <c r="E42" s="133">
        <v>76</v>
      </c>
      <c r="F42" s="139">
        <f t="shared" si="0"/>
        <v>1.01333333333333</v>
      </c>
      <c r="G42" s="135">
        <f t="shared" si="1"/>
        <v>0.767441860465116</v>
      </c>
      <c r="H42" s="140">
        <v>43</v>
      </c>
    </row>
    <row r="43" s="114" customFormat="1" ht="24" customHeight="1" spans="1:8">
      <c r="A43" s="130">
        <v>2012801</v>
      </c>
      <c r="B43" s="137" t="s">
        <v>121</v>
      </c>
      <c r="C43" s="141">
        <v>72</v>
      </c>
      <c r="D43" s="133">
        <v>75</v>
      </c>
      <c r="E43" s="133">
        <v>76</v>
      </c>
      <c r="F43" s="139">
        <f t="shared" si="0"/>
        <v>1.01333333333333</v>
      </c>
      <c r="G43" s="135">
        <f t="shared" si="1"/>
        <v>0.767441860465116</v>
      </c>
      <c r="H43" s="140">
        <v>43</v>
      </c>
    </row>
    <row r="44" s="114" customFormat="1" ht="24" customHeight="1" spans="1:8">
      <c r="A44" s="130">
        <v>20129</v>
      </c>
      <c r="B44" s="137" t="s">
        <v>144</v>
      </c>
      <c r="C44" s="141">
        <v>219</v>
      </c>
      <c r="D44" s="133">
        <v>183</v>
      </c>
      <c r="E44" s="133">
        <v>215</v>
      </c>
      <c r="F44" s="139">
        <f t="shared" si="0"/>
        <v>1.17486338797814</v>
      </c>
      <c r="G44" s="135">
        <f t="shared" si="1"/>
        <v>0.155913978494624</v>
      </c>
      <c r="H44" s="140">
        <v>186</v>
      </c>
    </row>
    <row r="45" s="114" customFormat="1" ht="24" customHeight="1" spans="1:8">
      <c r="A45" s="130">
        <v>2012901</v>
      </c>
      <c r="B45" s="137" t="s">
        <v>121</v>
      </c>
      <c r="C45" s="141">
        <v>219</v>
      </c>
      <c r="D45" s="133">
        <v>183</v>
      </c>
      <c r="E45" s="133">
        <v>215</v>
      </c>
      <c r="F45" s="139">
        <f t="shared" si="0"/>
        <v>1.17486338797814</v>
      </c>
      <c r="G45" s="135">
        <f t="shared" si="1"/>
        <v>0.155913978494624</v>
      </c>
      <c r="H45" s="142">
        <v>186</v>
      </c>
    </row>
    <row r="46" s="114" customFormat="1" ht="24" customHeight="1" spans="1:8">
      <c r="A46" s="130">
        <v>20131</v>
      </c>
      <c r="B46" s="137" t="s">
        <v>145</v>
      </c>
      <c r="C46" s="141">
        <v>554</v>
      </c>
      <c r="D46" s="133">
        <v>565</v>
      </c>
      <c r="E46" s="133">
        <v>594</v>
      </c>
      <c r="F46" s="139">
        <f t="shared" si="0"/>
        <v>1.05132743362832</v>
      </c>
      <c r="G46" s="135">
        <f t="shared" si="1"/>
        <v>-0.132846715328467</v>
      </c>
      <c r="H46" s="140">
        <v>685</v>
      </c>
    </row>
    <row r="47" s="114" customFormat="1" ht="24" customHeight="1" spans="1:8">
      <c r="A47" s="130">
        <v>2013101</v>
      </c>
      <c r="B47" s="137" t="s">
        <v>121</v>
      </c>
      <c r="C47" s="141">
        <v>554</v>
      </c>
      <c r="D47" s="133">
        <v>565</v>
      </c>
      <c r="E47" s="133">
        <v>562</v>
      </c>
      <c r="F47" s="139">
        <f t="shared" si="0"/>
        <v>0.994690265486726</v>
      </c>
      <c r="G47" s="135">
        <f t="shared" si="1"/>
        <v>-0.0710743801652893</v>
      </c>
      <c r="H47" s="140">
        <v>605</v>
      </c>
    </row>
    <row r="48" s="114" customFormat="1" ht="24" customHeight="1" spans="1:8">
      <c r="A48" s="130">
        <v>2013102</v>
      </c>
      <c r="B48" s="137" t="s">
        <v>122</v>
      </c>
      <c r="C48" s="141"/>
      <c r="D48" s="133"/>
      <c r="E48" s="133">
        <v>32</v>
      </c>
      <c r="F48" s="139"/>
      <c r="G48" s="135">
        <f t="shared" si="1"/>
        <v>-0.6</v>
      </c>
      <c r="H48" s="140">
        <v>80</v>
      </c>
    </row>
    <row r="49" s="114" customFormat="1" ht="24" customHeight="1" spans="1:8">
      <c r="A49" s="130">
        <v>20132</v>
      </c>
      <c r="B49" s="137" t="s">
        <v>146</v>
      </c>
      <c r="C49" s="141">
        <v>572</v>
      </c>
      <c r="D49" s="133">
        <v>39</v>
      </c>
      <c r="E49" s="133">
        <v>75</v>
      </c>
      <c r="F49" s="139">
        <f t="shared" si="0"/>
        <v>1.92307692307692</v>
      </c>
      <c r="G49" s="135">
        <f t="shared" si="1"/>
        <v>-0.353448275862069</v>
      </c>
      <c r="H49" s="140">
        <v>116</v>
      </c>
    </row>
    <row r="50" s="114" customFormat="1" ht="24" customHeight="1" spans="1:8">
      <c r="A50" s="130">
        <v>2013202</v>
      </c>
      <c r="B50" s="137" t="s">
        <v>122</v>
      </c>
      <c r="C50" s="141">
        <v>500</v>
      </c>
      <c r="D50" s="133">
        <v>34</v>
      </c>
      <c r="E50" s="133">
        <v>71</v>
      </c>
      <c r="F50" s="139">
        <f t="shared" si="0"/>
        <v>2.08823529411765</v>
      </c>
      <c r="G50" s="135">
        <f t="shared" si="1"/>
        <v>-0.354545454545455</v>
      </c>
      <c r="H50" s="140">
        <v>110</v>
      </c>
    </row>
    <row r="51" s="114" customFormat="1" ht="24" customHeight="1" spans="1:8">
      <c r="A51" s="130">
        <v>2013299</v>
      </c>
      <c r="B51" s="137" t="s">
        <v>147</v>
      </c>
      <c r="C51" s="141">
        <v>72</v>
      </c>
      <c r="D51" s="133">
        <v>5</v>
      </c>
      <c r="E51" s="133">
        <v>4</v>
      </c>
      <c r="F51" s="139">
        <f t="shared" si="0"/>
        <v>0.8</v>
      </c>
      <c r="G51" s="135">
        <f t="shared" si="1"/>
        <v>-0.333333333333333</v>
      </c>
      <c r="H51" s="140">
        <v>6</v>
      </c>
    </row>
    <row r="52" s="114" customFormat="1" ht="24" customHeight="1" spans="1:8">
      <c r="A52" s="130">
        <v>20140</v>
      </c>
      <c r="B52" s="133" t="s">
        <v>148</v>
      </c>
      <c r="C52" s="133"/>
      <c r="D52" s="133"/>
      <c r="E52" s="133">
        <v>7</v>
      </c>
      <c r="F52" s="139" t="e">
        <f t="shared" si="0"/>
        <v>#DIV/0!</v>
      </c>
      <c r="G52" s="135">
        <f t="shared" si="1"/>
        <v>-0.872727272727273</v>
      </c>
      <c r="H52" s="114">
        <v>55</v>
      </c>
    </row>
    <row r="53" s="114" customFormat="1" ht="24" customHeight="1" spans="1:8">
      <c r="A53" s="130">
        <v>2014099</v>
      </c>
      <c r="B53" s="133" t="s">
        <v>149</v>
      </c>
      <c r="C53" s="133"/>
      <c r="D53" s="133"/>
      <c r="E53" s="133">
        <v>7</v>
      </c>
      <c r="F53" s="139" t="e">
        <f t="shared" si="0"/>
        <v>#DIV/0!</v>
      </c>
      <c r="G53" s="135">
        <f t="shared" si="1"/>
        <v>-0.872727272727273</v>
      </c>
      <c r="H53" s="114">
        <v>55</v>
      </c>
    </row>
    <row r="54" s="114" customFormat="1" ht="24" customHeight="1" spans="1:8">
      <c r="A54" s="130">
        <v>20199</v>
      </c>
      <c r="B54" s="137" t="s">
        <v>150</v>
      </c>
      <c r="C54" s="138">
        <v>13807</v>
      </c>
      <c r="D54" s="133">
        <v>9877</v>
      </c>
      <c r="E54" s="133">
        <v>10626</v>
      </c>
      <c r="F54" s="139">
        <f t="shared" si="0"/>
        <v>1.07583274273565</v>
      </c>
      <c r="G54" s="135">
        <f t="shared" si="1"/>
        <v>-0.121309848672786</v>
      </c>
      <c r="H54" s="140">
        <v>12093</v>
      </c>
    </row>
    <row r="55" s="114" customFormat="1" ht="24" customHeight="1" spans="1:8">
      <c r="A55" s="130">
        <v>2019999</v>
      </c>
      <c r="B55" s="137" t="s">
        <v>151</v>
      </c>
      <c r="C55" s="138">
        <v>13807</v>
      </c>
      <c r="D55" s="133">
        <v>9877</v>
      </c>
      <c r="E55" s="133">
        <v>10626</v>
      </c>
      <c r="F55" s="139">
        <f t="shared" si="0"/>
        <v>1.07583274273565</v>
      </c>
      <c r="G55" s="135">
        <f t="shared" si="1"/>
        <v>-0.121309848672786</v>
      </c>
      <c r="H55" s="140">
        <v>12093</v>
      </c>
    </row>
    <row r="56" s="114" customFormat="1" ht="24" customHeight="1" spans="1:7">
      <c r="A56" s="130">
        <v>203</v>
      </c>
      <c r="B56" s="131" t="s">
        <v>85</v>
      </c>
      <c r="C56" s="145">
        <v>5</v>
      </c>
      <c r="D56" s="133">
        <v>5</v>
      </c>
      <c r="E56" s="133">
        <v>5</v>
      </c>
      <c r="F56" s="139">
        <f t="shared" si="0"/>
        <v>1</v>
      </c>
      <c r="G56" s="135"/>
    </row>
    <row r="57" s="114" customFormat="1" ht="24" customHeight="1" spans="1:8">
      <c r="A57" s="130">
        <v>20306</v>
      </c>
      <c r="B57" s="133" t="s">
        <v>152</v>
      </c>
      <c r="C57" s="141">
        <v>5</v>
      </c>
      <c r="D57" s="133">
        <v>5</v>
      </c>
      <c r="E57" s="133">
        <v>5</v>
      </c>
      <c r="F57" s="134">
        <f t="shared" si="0"/>
        <v>1</v>
      </c>
      <c r="G57" s="135"/>
      <c r="H57" s="114">
        <v>0</v>
      </c>
    </row>
    <row r="58" s="114" customFormat="1" ht="24" customHeight="1" spans="1:8">
      <c r="A58" s="130">
        <v>2030603</v>
      </c>
      <c r="B58" s="133" t="s">
        <v>153</v>
      </c>
      <c r="C58" s="141">
        <v>5</v>
      </c>
      <c r="D58" s="133">
        <v>5</v>
      </c>
      <c r="E58" s="133">
        <v>5</v>
      </c>
      <c r="F58" s="139">
        <f t="shared" si="0"/>
        <v>1</v>
      </c>
      <c r="G58" s="135"/>
      <c r="H58" s="114">
        <v>0</v>
      </c>
    </row>
    <row r="59" s="114" customFormat="1" ht="24" customHeight="1" spans="1:8">
      <c r="A59" s="130">
        <v>205</v>
      </c>
      <c r="B59" s="131" t="s">
        <v>154</v>
      </c>
      <c r="C59" s="132">
        <v>54493</v>
      </c>
      <c r="D59" s="133">
        <v>40654</v>
      </c>
      <c r="E59" s="133">
        <v>40932</v>
      </c>
      <c r="F59" s="139">
        <f t="shared" si="0"/>
        <v>1.00683819550352</v>
      </c>
      <c r="G59" s="135">
        <f t="shared" si="1"/>
        <v>0.492071592607444</v>
      </c>
      <c r="H59" s="136">
        <v>27433</v>
      </c>
    </row>
    <row r="60" s="114" customFormat="1" ht="24" customHeight="1" spans="1:8">
      <c r="A60" s="130">
        <v>20501</v>
      </c>
      <c r="B60" s="137" t="s">
        <v>155</v>
      </c>
      <c r="C60" s="141">
        <v>885</v>
      </c>
      <c r="D60" s="133">
        <v>901</v>
      </c>
      <c r="E60" s="133">
        <v>917</v>
      </c>
      <c r="F60" s="139">
        <f t="shared" si="0"/>
        <v>1.01775804661487</v>
      </c>
      <c r="G60" s="135">
        <f t="shared" si="1"/>
        <v>-0.308446455505279</v>
      </c>
      <c r="H60" s="140">
        <v>1326</v>
      </c>
    </row>
    <row r="61" s="114" customFormat="1" ht="24" customHeight="1" spans="1:8">
      <c r="A61" s="130">
        <v>2050101</v>
      </c>
      <c r="B61" s="137" t="s">
        <v>121</v>
      </c>
      <c r="C61" s="141">
        <v>466</v>
      </c>
      <c r="D61" s="133">
        <v>428</v>
      </c>
      <c r="E61" s="133">
        <v>445</v>
      </c>
      <c r="F61" s="139"/>
      <c r="G61" s="135">
        <f t="shared" si="1"/>
        <v>0.215846994535519</v>
      </c>
      <c r="H61" s="140">
        <v>366</v>
      </c>
    </row>
    <row r="62" s="114" customFormat="1" ht="24" customHeight="1" spans="1:8">
      <c r="A62" s="130">
        <v>2050102</v>
      </c>
      <c r="B62" s="137" t="s">
        <v>122</v>
      </c>
      <c r="C62" s="141">
        <v>419</v>
      </c>
      <c r="D62" s="133">
        <v>473</v>
      </c>
      <c r="E62" s="133">
        <v>472</v>
      </c>
      <c r="F62" s="139">
        <f t="shared" si="0"/>
        <v>0.997885835095137</v>
      </c>
      <c r="G62" s="135">
        <f t="shared" si="1"/>
        <v>-0.508333333333333</v>
      </c>
      <c r="H62" s="142">
        <v>960</v>
      </c>
    </row>
    <row r="63" s="114" customFormat="1" ht="24" customHeight="1" spans="1:8">
      <c r="A63" s="130">
        <v>20502</v>
      </c>
      <c r="B63" s="137" t="s">
        <v>156</v>
      </c>
      <c r="C63" s="138">
        <v>46612</v>
      </c>
      <c r="D63" s="133">
        <v>37920</v>
      </c>
      <c r="E63" s="133">
        <v>37638</v>
      </c>
      <c r="F63" s="139">
        <f t="shared" si="0"/>
        <v>0.99256329113924</v>
      </c>
      <c r="G63" s="135">
        <f t="shared" si="1"/>
        <v>0.469545525534906</v>
      </c>
      <c r="H63" s="140">
        <v>25612</v>
      </c>
    </row>
    <row r="64" s="114" customFormat="1" ht="24" customHeight="1" spans="1:8">
      <c r="A64" s="130">
        <v>2050201</v>
      </c>
      <c r="B64" s="137" t="s">
        <v>157</v>
      </c>
      <c r="C64" s="138">
        <v>7314</v>
      </c>
      <c r="D64" s="133">
        <v>4844</v>
      </c>
      <c r="E64" s="133">
        <v>4047</v>
      </c>
      <c r="F64" s="139">
        <f t="shared" si="0"/>
        <v>0.835466556564822</v>
      </c>
      <c r="G64" s="135">
        <f t="shared" si="1"/>
        <v>1.92413294797688</v>
      </c>
      <c r="H64" s="140">
        <v>1384</v>
      </c>
    </row>
    <row r="65" s="114" customFormat="1" ht="24" customHeight="1" spans="1:8">
      <c r="A65" s="130">
        <v>2050202</v>
      </c>
      <c r="B65" s="137" t="s">
        <v>158</v>
      </c>
      <c r="C65" s="138">
        <v>21959</v>
      </c>
      <c r="D65" s="133">
        <v>20146</v>
      </c>
      <c r="E65" s="133">
        <v>20447</v>
      </c>
      <c r="F65" s="139">
        <f t="shared" si="0"/>
        <v>1.01494093120222</v>
      </c>
      <c r="G65" s="135">
        <f t="shared" si="1"/>
        <v>0.460604328880634</v>
      </c>
      <c r="H65" s="140">
        <v>13999</v>
      </c>
    </row>
    <row r="66" s="114" customFormat="1" ht="24" customHeight="1" spans="1:8">
      <c r="A66" s="130">
        <v>2050203</v>
      </c>
      <c r="B66" s="137" t="s">
        <v>159</v>
      </c>
      <c r="C66" s="138">
        <v>10868</v>
      </c>
      <c r="D66" s="133">
        <v>10128</v>
      </c>
      <c r="E66" s="133">
        <v>11097</v>
      </c>
      <c r="F66" s="139">
        <f t="shared" si="0"/>
        <v>1.09567535545024</v>
      </c>
      <c r="G66" s="135">
        <f t="shared" si="1"/>
        <v>0.243082782569732</v>
      </c>
      <c r="H66" s="140">
        <v>8927</v>
      </c>
    </row>
    <row r="67" s="114" customFormat="1" ht="24" customHeight="1" spans="1:8">
      <c r="A67" s="130">
        <v>2050299</v>
      </c>
      <c r="B67" s="137" t="s">
        <v>160</v>
      </c>
      <c r="C67" s="138">
        <v>6471</v>
      </c>
      <c r="D67" s="133">
        <v>2802</v>
      </c>
      <c r="E67" s="133">
        <v>2047</v>
      </c>
      <c r="F67" s="139"/>
      <c r="G67" s="135">
        <f t="shared" si="1"/>
        <v>0.572196620583717</v>
      </c>
      <c r="H67" s="140">
        <v>1302</v>
      </c>
    </row>
    <row r="68" s="114" customFormat="1" ht="24" customHeight="1" spans="1:7">
      <c r="A68" s="130">
        <v>20507</v>
      </c>
      <c r="B68" s="137" t="s">
        <v>161</v>
      </c>
      <c r="C68" s="141">
        <v>29</v>
      </c>
      <c r="D68" s="133"/>
      <c r="E68" s="133"/>
      <c r="F68" s="139"/>
      <c r="G68" s="135"/>
    </row>
    <row r="69" s="114" customFormat="1" ht="24" customHeight="1" spans="1:7">
      <c r="A69" s="130">
        <v>2050701</v>
      </c>
      <c r="B69" s="137" t="s">
        <v>162</v>
      </c>
      <c r="C69" s="141">
        <v>29</v>
      </c>
      <c r="D69" s="133"/>
      <c r="E69" s="133"/>
      <c r="F69" s="139" t="e">
        <f t="shared" si="0"/>
        <v>#DIV/0!</v>
      </c>
      <c r="G69" s="135"/>
    </row>
    <row r="70" s="114" customFormat="1" ht="24" customHeight="1" spans="1:8">
      <c r="A70" s="130">
        <v>20509</v>
      </c>
      <c r="B70" s="137" t="s">
        <v>163</v>
      </c>
      <c r="C70" s="138">
        <v>4772</v>
      </c>
      <c r="D70" s="133">
        <v>840</v>
      </c>
      <c r="E70" s="133">
        <v>1346</v>
      </c>
      <c r="F70" s="139">
        <f t="shared" ref="F70:F133" si="2">E70/D70</f>
        <v>1.60238095238095</v>
      </c>
      <c r="G70" s="135">
        <f t="shared" ref="G70:G133" si="3">(E70-H70)/H70</f>
        <v>102.538461538462</v>
      </c>
      <c r="H70" s="140">
        <v>13</v>
      </c>
    </row>
    <row r="71" s="114" customFormat="1" ht="24" customHeight="1" spans="1:8">
      <c r="A71" s="130">
        <v>2050999</v>
      </c>
      <c r="B71" s="137" t="s">
        <v>164</v>
      </c>
      <c r="C71" s="138">
        <v>4772</v>
      </c>
      <c r="D71" s="133">
        <v>840</v>
      </c>
      <c r="E71" s="133">
        <v>1346</v>
      </c>
      <c r="F71" s="139">
        <f t="shared" si="2"/>
        <v>1.60238095238095</v>
      </c>
      <c r="G71" s="135">
        <f t="shared" si="3"/>
        <v>102.538461538462</v>
      </c>
      <c r="H71" s="140">
        <v>13</v>
      </c>
    </row>
    <row r="72" s="114" customFormat="1" ht="24" customHeight="1" spans="1:8">
      <c r="A72" s="130">
        <v>20599</v>
      </c>
      <c r="B72" s="137" t="s">
        <v>165</v>
      </c>
      <c r="C72" s="138">
        <v>2195</v>
      </c>
      <c r="D72" s="133">
        <v>993</v>
      </c>
      <c r="E72" s="133">
        <v>1031</v>
      </c>
      <c r="F72" s="139">
        <f t="shared" si="2"/>
        <v>1.03826787512588</v>
      </c>
      <c r="G72" s="135">
        <f t="shared" si="3"/>
        <v>1.13900414937759</v>
      </c>
      <c r="H72" s="140">
        <v>482</v>
      </c>
    </row>
    <row r="73" s="114" customFormat="1" ht="24" customHeight="1" spans="1:8">
      <c r="A73" s="130">
        <v>2059999</v>
      </c>
      <c r="B73" s="137" t="s">
        <v>166</v>
      </c>
      <c r="C73" s="138">
        <v>2195</v>
      </c>
      <c r="D73" s="133">
        <v>993</v>
      </c>
      <c r="E73" s="133">
        <v>1031</v>
      </c>
      <c r="F73" s="134">
        <f t="shared" si="2"/>
        <v>1.03826787512588</v>
      </c>
      <c r="G73" s="135">
        <f t="shared" si="3"/>
        <v>1.13900414937759</v>
      </c>
      <c r="H73" s="140">
        <v>482</v>
      </c>
    </row>
    <row r="74" s="114" customFormat="1" ht="24" customHeight="1" spans="1:8">
      <c r="A74" s="130">
        <v>206</v>
      </c>
      <c r="B74" s="131" t="s">
        <v>167</v>
      </c>
      <c r="C74" s="132">
        <v>1624</v>
      </c>
      <c r="D74" s="133">
        <v>1601</v>
      </c>
      <c r="E74" s="133">
        <v>911</v>
      </c>
      <c r="F74" s="139">
        <f t="shared" si="2"/>
        <v>0.569019362898189</v>
      </c>
      <c r="G74" s="135">
        <f t="shared" si="3"/>
        <v>-0.690030622660769</v>
      </c>
      <c r="H74" s="146">
        <v>2939</v>
      </c>
    </row>
    <row r="75" s="114" customFormat="1" ht="24" customHeight="1" spans="1:8">
      <c r="A75" s="130">
        <v>20604</v>
      </c>
      <c r="B75" s="137" t="s">
        <v>168</v>
      </c>
      <c r="C75" s="141">
        <v>154</v>
      </c>
      <c r="D75" s="133">
        <v>604</v>
      </c>
      <c r="E75" s="133">
        <v>104</v>
      </c>
      <c r="F75" s="139">
        <f t="shared" si="2"/>
        <v>0.172185430463576</v>
      </c>
      <c r="G75" s="135"/>
      <c r="H75" s="140"/>
    </row>
    <row r="76" s="114" customFormat="1" ht="24" customHeight="1" spans="1:8">
      <c r="A76" s="130">
        <v>2060499</v>
      </c>
      <c r="B76" s="133" t="s">
        <v>169</v>
      </c>
      <c r="C76" s="141">
        <v>154</v>
      </c>
      <c r="D76" s="133">
        <v>604</v>
      </c>
      <c r="E76" s="133">
        <v>104</v>
      </c>
      <c r="F76" s="139">
        <f t="shared" si="2"/>
        <v>0.172185430463576</v>
      </c>
      <c r="G76" s="135"/>
      <c r="H76" s="140"/>
    </row>
    <row r="77" s="114" customFormat="1" ht="24" customHeight="1" spans="1:8">
      <c r="A77" s="130">
        <v>20609</v>
      </c>
      <c r="B77" s="137" t="s">
        <v>170</v>
      </c>
      <c r="C77" s="141">
        <v>511</v>
      </c>
      <c r="D77" s="133"/>
      <c r="E77" s="133"/>
      <c r="F77" s="139"/>
      <c r="G77" s="135">
        <f t="shared" si="3"/>
        <v>-1</v>
      </c>
      <c r="H77" s="140">
        <v>272</v>
      </c>
    </row>
    <row r="78" s="114" customFormat="1" ht="24" customHeight="1" spans="1:8">
      <c r="A78" s="130">
        <v>2060902</v>
      </c>
      <c r="B78" s="137" t="s">
        <v>171</v>
      </c>
      <c r="C78" s="141">
        <v>511</v>
      </c>
      <c r="D78" s="133"/>
      <c r="E78" s="133"/>
      <c r="F78" s="139"/>
      <c r="G78" s="135">
        <f t="shared" si="3"/>
        <v>-1</v>
      </c>
      <c r="H78" s="140">
        <v>272</v>
      </c>
    </row>
    <row r="79" s="114" customFormat="1" ht="24" customHeight="1" spans="1:8">
      <c r="A79" s="130">
        <v>20699</v>
      </c>
      <c r="B79" s="137" t="s">
        <v>172</v>
      </c>
      <c r="C79" s="141">
        <v>959</v>
      </c>
      <c r="D79" s="133">
        <v>997</v>
      </c>
      <c r="E79" s="133">
        <v>807</v>
      </c>
      <c r="F79" s="139"/>
      <c r="G79" s="135">
        <f t="shared" si="3"/>
        <v>-0.535405872193437</v>
      </c>
      <c r="H79" s="140">
        <v>1737</v>
      </c>
    </row>
    <row r="80" s="114" customFormat="1" ht="24" customHeight="1" spans="1:8">
      <c r="A80" s="130">
        <v>2069999</v>
      </c>
      <c r="B80" s="137" t="s">
        <v>173</v>
      </c>
      <c r="C80" s="141">
        <v>959</v>
      </c>
      <c r="D80" s="133">
        <v>997</v>
      </c>
      <c r="E80" s="133">
        <v>807</v>
      </c>
      <c r="F80" s="139">
        <f t="shared" si="2"/>
        <v>0.809428284854564</v>
      </c>
      <c r="G80" s="135">
        <f t="shared" si="3"/>
        <v>-0.535405872193437</v>
      </c>
      <c r="H80" s="140">
        <v>1737</v>
      </c>
    </row>
    <row r="81" s="114" customFormat="1" ht="24" customHeight="1" spans="1:8">
      <c r="A81" s="130">
        <v>207</v>
      </c>
      <c r="B81" s="131" t="s">
        <v>174</v>
      </c>
      <c r="C81" s="145">
        <v>70</v>
      </c>
      <c r="D81" s="133">
        <v>13</v>
      </c>
      <c r="E81" s="133">
        <v>15</v>
      </c>
      <c r="F81" s="139">
        <f t="shared" si="2"/>
        <v>1.15384615384615</v>
      </c>
      <c r="G81" s="135">
        <f t="shared" si="3"/>
        <v>0.666666666666667</v>
      </c>
      <c r="H81" s="146">
        <v>9</v>
      </c>
    </row>
    <row r="82" s="114" customFormat="1" ht="24" customHeight="1" spans="1:8">
      <c r="A82" s="130">
        <v>20701</v>
      </c>
      <c r="B82" s="137" t="s">
        <v>175</v>
      </c>
      <c r="C82" s="141">
        <v>12</v>
      </c>
      <c r="D82" s="133"/>
      <c r="E82" s="133"/>
      <c r="F82" s="139"/>
      <c r="G82" s="135">
        <f t="shared" si="3"/>
        <v>-1</v>
      </c>
      <c r="H82" s="140">
        <v>9</v>
      </c>
    </row>
    <row r="83" s="114" customFormat="1" ht="24" customHeight="1" spans="1:8">
      <c r="A83" s="130">
        <v>2070199</v>
      </c>
      <c r="B83" s="137" t="s">
        <v>176</v>
      </c>
      <c r="C83" s="141">
        <v>12</v>
      </c>
      <c r="D83" s="133"/>
      <c r="E83" s="133"/>
      <c r="F83" s="139"/>
      <c r="G83" s="135">
        <f t="shared" si="3"/>
        <v>-1</v>
      </c>
      <c r="H83" s="140">
        <v>9</v>
      </c>
    </row>
    <row r="84" s="114" customFormat="1" ht="24" customHeight="1" spans="1:7">
      <c r="A84" s="130">
        <v>20702</v>
      </c>
      <c r="B84" s="133" t="s">
        <v>177</v>
      </c>
      <c r="C84" s="141"/>
      <c r="D84" s="133"/>
      <c r="E84" s="133">
        <v>2</v>
      </c>
      <c r="F84" s="139"/>
      <c r="G84" s="135"/>
    </row>
    <row r="85" s="114" customFormat="1" ht="24" customHeight="1" spans="1:7">
      <c r="A85" s="130">
        <v>2070204</v>
      </c>
      <c r="B85" s="133" t="s">
        <v>178</v>
      </c>
      <c r="C85" s="141"/>
      <c r="D85" s="133"/>
      <c r="E85" s="133">
        <v>2</v>
      </c>
      <c r="F85" s="139"/>
      <c r="G85" s="135"/>
    </row>
    <row r="86" s="114" customFormat="1" ht="24" customHeight="1" spans="1:7">
      <c r="A86" s="130">
        <v>20799</v>
      </c>
      <c r="B86" s="133" t="s">
        <v>179</v>
      </c>
      <c r="C86" s="141">
        <v>58</v>
      </c>
      <c r="D86" s="133">
        <v>13</v>
      </c>
      <c r="E86" s="133">
        <v>13</v>
      </c>
      <c r="F86" s="134">
        <f t="shared" si="2"/>
        <v>1</v>
      </c>
      <c r="G86" s="135"/>
    </row>
    <row r="87" s="114" customFormat="1" ht="24" customHeight="1" spans="1:7">
      <c r="A87" s="130">
        <v>2079999</v>
      </c>
      <c r="B87" s="133" t="s">
        <v>180</v>
      </c>
      <c r="C87" s="141">
        <v>58</v>
      </c>
      <c r="D87" s="133">
        <v>13</v>
      </c>
      <c r="E87" s="133">
        <v>13</v>
      </c>
      <c r="F87" s="139">
        <f t="shared" si="2"/>
        <v>1</v>
      </c>
      <c r="G87" s="135"/>
    </row>
    <row r="88" s="114" customFormat="1" ht="24" customHeight="1" spans="1:8">
      <c r="A88" s="130">
        <v>208</v>
      </c>
      <c r="B88" s="131" t="s">
        <v>181</v>
      </c>
      <c r="C88" s="132">
        <v>28097</v>
      </c>
      <c r="D88" s="133">
        <v>23884</v>
      </c>
      <c r="E88" s="133">
        <v>23711</v>
      </c>
      <c r="F88" s="139">
        <f t="shared" si="2"/>
        <v>0.992756657176352</v>
      </c>
      <c r="G88" s="135">
        <f t="shared" si="3"/>
        <v>-0.0217427180460434</v>
      </c>
      <c r="H88" s="136">
        <v>24238</v>
      </c>
    </row>
    <row r="89" s="114" customFormat="1" ht="24" customHeight="1" spans="1:8">
      <c r="A89" s="130">
        <v>20801</v>
      </c>
      <c r="B89" s="137" t="s">
        <v>182</v>
      </c>
      <c r="C89" s="138">
        <v>2482</v>
      </c>
      <c r="D89" s="133">
        <v>3435</v>
      </c>
      <c r="E89" s="133">
        <v>3476</v>
      </c>
      <c r="F89" s="134"/>
      <c r="G89" s="135">
        <f t="shared" si="3"/>
        <v>-0.177083333333333</v>
      </c>
      <c r="H89" s="140">
        <v>4224</v>
      </c>
    </row>
    <row r="90" s="114" customFormat="1" ht="24" customHeight="1" spans="1:8">
      <c r="A90" s="130">
        <v>2080101</v>
      </c>
      <c r="B90" s="137" t="s">
        <v>121</v>
      </c>
      <c r="C90" s="141">
        <v>431</v>
      </c>
      <c r="D90" s="133">
        <v>425</v>
      </c>
      <c r="E90" s="133">
        <v>437</v>
      </c>
      <c r="F90" s="134">
        <f t="shared" si="2"/>
        <v>1.02823529411765</v>
      </c>
      <c r="G90" s="135">
        <f t="shared" si="3"/>
        <v>0.0606796116504854</v>
      </c>
      <c r="H90" s="140">
        <v>412</v>
      </c>
    </row>
    <row r="91" s="114" customFormat="1" ht="24" customHeight="1" spans="1:8">
      <c r="A91" s="130">
        <v>2080102</v>
      </c>
      <c r="B91" s="137" t="s">
        <v>122</v>
      </c>
      <c r="C91" s="141">
        <v>230</v>
      </c>
      <c r="D91" s="133">
        <v>142</v>
      </c>
      <c r="E91" s="133">
        <v>225</v>
      </c>
      <c r="F91" s="139">
        <f t="shared" si="2"/>
        <v>1.58450704225352</v>
      </c>
      <c r="G91" s="135">
        <f t="shared" si="3"/>
        <v>0.875</v>
      </c>
      <c r="H91" s="140">
        <v>120</v>
      </c>
    </row>
    <row r="92" s="114" customFormat="1" ht="24" customHeight="1" spans="1:8">
      <c r="A92" s="130">
        <v>2080105</v>
      </c>
      <c r="B92" s="137" t="s">
        <v>183</v>
      </c>
      <c r="C92" s="141">
        <v>640</v>
      </c>
      <c r="D92" s="133">
        <v>120</v>
      </c>
      <c r="E92" s="133">
        <v>110</v>
      </c>
      <c r="F92" s="139">
        <f t="shared" si="2"/>
        <v>0.916666666666667</v>
      </c>
      <c r="G92" s="135">
        <f t="shared" si="3"/>
        <v>-0.126984126984127</v>
      </c>
      <c r="H92" s="140">
        <v>126</v>
      </c>
    </row>
    <row r="93" s="114" customFormat="1" ht="24" customHeight="1" spans="1:8">
      <c r="A93" s="130">
        <v>2080150</v>
      </c>
      <c r="B93" s="137" t="s">
        <v>124</v>
      </c>
      <c r="C93" s="141">
        <v>344</v>
      </c>
      <c r="D93" s="133">
        <v>2731</v>
      </c>
      <c r="E93" s="133">
        <v>343</v>
      </c>
      <c r="F93" s="139">
        <f t="shared" si="2"/>
        <v>0.125595020139143</v>
      </c>
      <c r="G93" s="135">
        <f t="shared" si="3"/>
        <v>-0.902695035460993</v>
      </c>
      <c r="H93" s="140">
        <v>3525</v>
      </c>
    </row>
    <row r="94" s="114" customFormat="1" ht="24" customHeight="1" spans="1:8">
      <c r="A94" s="130">
        <v>2080199</v>
      </c>
      <c r="B94" s="137" t="s">
        <v>184</v>
      </c>
      <c r="C94" s="141">
        <v>837</v>
      </c>
      <c r="D94" s="133">
        <v>17</v>
      </c>
      <c r="E94" s="133">
        <v>2361</v>
      </c>
      <c r="F94" s="139">
        <f t="shared" si="2"/>
        <v>138.882352941176</v>
      </c>
      <c r="G94" s="135">
        <f t="shared" si="3"/>
        <v>56.5853658536585</v>
      </c>
      <c r="H94" s="140">
        <v>41</v>
      </c>
    </row>
    <row r="95" s="114" customFormat="1" ht="24" customHeight="1" spans="1:8">
      <c r="A95" s="130">
        <v>20802</v>
      </c>
      <c r="B95" s="137" t="s">
        <v>185</v>
      </c>
      <c r="C95" s="138">
        <v>7102</v>
      </c>
      <c r="D95" s="133">
        <v>4950</v>
      </c>
      <c r="E95" s="133">
        <v>5085</v>
      </c>
      <c r="F95" s="139"/>
      <c r="G95" s="135">
        <f t="shared" si="3"/>
        <v>5.57826649417852</v>
      </c>
      <c r="H95" s="140">
        <v>773</v>
      </c>
    </row>
    <row r="96" s="114" customFormat="1" ht="24" customHeight="1" spans="1:8">
      <c r="A96" s="130">
        <v>2080208</v>
      </c>
      <c r="B96" s="137" t="s">
        <v>186</v>
      </c>
      <c r="C96" s="138">
        <v>6787</v>
      </c>
      <c r="D96" s="133">
        <v>4766</v>
      </c>
      <c r="E96" s="133">
        <v>4863</v>
      </c>
      <c r="F96" s="139">
        <f t="shared" si="2"/>
        <v>1.02035249685271</v>
      </c>
      <c r="G96" s="135">
        <f t="shared" si="3"/>
        <v>7.6070796460177</v>
      </c>
      <c r="H96" s="142">
        <v>565</v>
      </c>
    </row>
    <row r="97" s="114" customFormat="1" ht="24" customHeight="1" spans="1:8">
      <c r="A97" s="130">
        <v>2080299</v>
      </c>
      <c r="B97" s="137" t="s">
        <v>187</v>
      </c>
      <c r="C97" s="141">
        <v>315</v>
      </c>
      <c r="D97" s="133">
        <v>184</v>
      </c>
      <c r="E97" s="133">
        <v>222</v>
      </c>
      <c r="F97" s="139">
        <f t="shared" si="2"/>
        <v>1.20652173913043</v>
      </c>
      <c r="G97" s="135">
        <f t="shared" si="3"/>
        <v>0.0673076923076923</v>
      </c>
      <c r="H97" s="140">
        <v>208</v>
      </c>
    </row>
    <row r="98" s="114" customFormat="1" ht="24" customHeight="1" spans="1:8">
      <c r="A98" s="130">
        <v>20805</v>
      </c>
      <c r="B98" s="137" t="s">
        <v>188</v>
      </c>
      <c r="C98" s="138">
        <v>3799</v>
      </c>
      <c r="D98" s="133">
        <v>4997</v>
      </c>
      <c r="E98" s="133">
        <v>4444</v>
      </c>
      <c r="F98" s="139">
        <f t="shared" si="2"/>
        <v>0.889333600160096</v>
      </c>
      <c r="G98" s="135">
        <f t="shared" si="3"/>
        <v>-0.388131626049842</v>
      </c>
      <c r="H98" s="140">
        <v>7263</v>
      </c>
    </row>
    <row r="99" s="114" customFormat="1" ht="24" customHeight="1" spans="1:8">
      <c r="A99" s="130">
        <v>2080501</v>
      </c>
      <c r="B99" s="137" t="s">
        <v>189</v>
      </c>
      <c r="C99" s="141">
        <v>434</v>
      </c>
      <c r="D99" s="133">
        <v>450</v>
      </c>
      <c r="E99" s="133">
        <v>759</v>
      </c>
      <c r="F99" s="139">
        <f t="shared" si="2"/>
        <v>1.68666666666667</v>
      </c>
      <c r="G99" s="135">
        <f t="shared" si="3"/>
        <v>-0.542219541616405</v>
      </c>
      <c r="H99" s="140">
        <v>1658</v>
      </c>
    </row>
    <row r="100" s="114" customFormat="1" ht="24" customHeight="1" spans="1:8">
      <c r="A100" s="130">
        <v>2080502</v>
      </c>
      <c r="B100" s="137" t="s">
        <v>190</v>
      </c>
      <c r="C100" s="141">
        <v>998</v>
      </c>
      <c r="D100" s="133">
        <v>957</v>
      </c>
      <c r="E100" s="133">
        <v>662</v>
      </c>
      <c r="F100" s="139">
        <f t="shared" si="2"/>
        <v>0.691745036572623</v>
      </c>
      <c r="G100" s="135">
        <f t="shared" si="3"/>
        <v>-0.779038718291055</v>
      </c>
      <c r="H100" s="140">
        <v>2996</v>
      </c>
    </row>
    <row r="101" s="114" customFormat="1" ht="24" customHeight="1" spans="1:8">
      <c r="A101" s="130">
        <v>2080505</v>
      </c>
      <c r="B101" s="137" t="s">
        <v>191</v>
      </c>
      <c r="C101" s="138">
        <v>2015</v>
      </c>
      <c r="D101" s="133">
        <v>2310</v>
      </c>
      <c r="E101" s="133">
        <v>1893</v>
      </c>
      <c r="F101" s="139">
        <f t="shared" si="2"/>
        <v>0.819480519480519</v>
      </c>
      <c r="G101" s="135">
        <f t="shared" si="3"/>
        <v>-0.224180327868852</v>
      </c>
      <c r="H101" s="140">
        <v>2440</v>
      </c>
    </row>
    <row r="102" s="114" customFormat="1" ht="24" customHeight="1" spans="1:8">
      <c r="A102" s="130">
        <v>2080507</v>
      </c>
      <c r="B102" s="137" t="s">
        <v>192</v>
      </c>
      <c r="C102" s="141">
        <v>352</v>
      </c>
      <c r="D102" s="133">
        <v>1280</v>
      </c>
      <c r="E102" s="133">
        <v>1130</v>
      </c>
      <c r="F102" s="139">
        <f t="shared" si="2"/>
        <v>0.8828125</v>
      </c>
      <c r="G102" s="135">
        <f t="shared" si="3"/>
        <v>5.68639053254438</v>
      </c>
      <c r="H102" s="140">
        <v>169</v>
      </c>
    </row>
    <row r="103" s="114" customFormat="1" ht="24" customHeight="1" spans="1:8">
      <c r="A103" s="130">
        <v>20806</v>
      </c>
      <c r="B103" s="137" t="s">
        <v>193</v>
      </c>
      <c r="C103" s="138">
        <v>3606</v>
      </c>
      <c r="D103" s="133">
        <v>1807</v>
      </c>
      <c r="E103" s="133">
        <v>1608</v>
      </c>
      <c r="F103" s="139">
        <f t="shared" si="2"/>
        <v>0.889872717210847</v>
      </c>
      <c r="G103" s="135">
        <f t="shared" si="3"/>
        <v>-0.593631539044731</v>
      </c>
      <c r="H103" s="140">
        <v>3957</v>
      </c>
    </row>
    <row r="104" s="114" customFormat="1" ht="24" customHeight="1" spans="1:8">
      <c r="A104" s="130">
        <v>2080699</v>
      </c>
      <c r="B104" s="137" t="s">
        <v>194</v>
      </c>
      <c r="C104" s="138">
        <v>3606</v>
      </c>
      <c r="D104" s="133">
        <v>1807</v>
      </c>
      <c r="E104" s="133">
        <v>1608</v>
      </c>
      <c r="F104" s="139">
        <f t="shared" si="2"/>
        <v>0.889872717210847</v>
      </c>
      <c r="G104" s="135">
        <f t="shared" si="3"/>
        <v>-0.593631539044731</v>
      </c>
      <c r="H104" s="140">
        <v>3957</v>
      </c>
    </row>
    <row r="105" s="114" customFormat="1" ht="24" customHeight="1" spans="1:8">
      <c r="A105" s="130">
        <v>20807</v>
      </c>
      <c r="B105" s="137" t="s">
        <v>195</v>
      </c>
      <c r="C105" s="138">
        <v>1501</v>
      </c>
      <c r="D105" s="133">
        <v>1301</v>
      </c>
      <c r="E105" s="133">
        <v>1343</v>
      </c>
      <c r="F105" s="139">
        <f t="shared" si="2"/>
        <v>1.03228285933897</v>
      </c>
      <c r="G105" s="135">
        <f t="shared" si="3"/>
        <v>0.370408163265306</v>
      </c>
      <c r="H105" s="140">
        <v>980</v>
      </c>
    </row>
    <row r="106" s="114" customFormat="1" ht="24" customHeight="1" spans="1:8">
      <c r="A106" s="130">
        <v>2080705</v>
      </c>
      <c r="B106" s="137" t="s">
        <v>196</v>
      </c>
      <c r="C106" s="138">
        <v>1001</v>
      </c>
      <c r="D106" s="133">
        <v>1171</v>
      </c>
      <c r="E106" s="133">
        <v>1343</v>
      </c>
      <c r="F106" s="139">
        <f t="shared" si="2"/>
        <v>1.1468830059778</v>
      </c>
      <c r="G106" s="135">
        <f t="shared" si="3"/>
        <v>0.370408163265306</v>
      </c>
      <c r="H106" s="140">
        <v>980</v>
      </c>
    </row>
    <row r="107" s="114" customFormat="1" ht="24" customHeight="1" spans="1:7">
      <c r="A107" s="130">
        <v>2080799</v>
      </c>
      <c r="B107" s="137" t="s">
        <v>197</v>
      </c>
      <c r="C107" s="141">
        <v>500</v>
      </c>
      <c r="D107" s="133">
        <v>130</v>
      </c>
      <c r="E107" s="133"/>
      <c r="F107" s="139">
        <f t="shared" si="2"/>
        <v>0</v>
      </c>
      <c r="G107" s="135"/>
    </row>
    <row r="108" s="114" customFormat="1" ht="24" customHeight="1" spans="1:8">
      <c r="A108" s="130">
        <v>20808</v>
      </c>
      <c r="B108" s="137" t="s">
        <v>198</v>
      </c>
      <c r="C108" s="138">
        <v>3563</v>
      </c>
      <c r="D108" s="133">
        <v>3200</v>
      </c>
      <c r="E108" s="133">
        <v>3268</v>
      </c>
      <c r="F108" s="139">
        <f t="shared" si="2"/>
        <v>1.02125</v>
      </c>
      <c r="G108" s="135">
        <f t="shared" si="3"/>
        <v>0.357706688824263</v>
      </c>
      <c r="H108" s="140">
        <v>2407</v>
      </c>
    </row>
    <row r="109" s="114" customFormat="1" ht="24" customHeight="1" spans="1:8">
      <c r="A109" s="130">
        <v>2080801</v>
      </c>
      <c r="B109" s="137" t="s">
        <v>199</v>
      </c>
      <c r="C109" s="141">
        <v>35</v>
      </c>
      <c r="D109" s="133">
        <v>56</v>
      </c>
      <c r="E109" s="133">
        <v>61</v>
      </c>
      <c r="F109" s="139">
        <f t="shared" si="2"/>
        <v>1.08928571428571</v>
      </c>
      <c r="G109" s="135">
        <f t="shared" si="3"/>
        <v>-0.820058997050148</v>
      </c>
      <c r="H109" s="142">
        <v>339</v>
      </c>
    </row>
    <row r="110" s="114" customFormat="1" ht="24" customHeight="1" spans="1:8">
      <c r="A110" s="130">
        <v>2080802</v>
      </c>
      <c r="B110" s="137" t="s">
        <v>200</v>
      </c>
      <c r="C110" s="141">
        <v>481</v>
      </c>
      <c r="D110" s="133">
        <v>184</v>
      </c>
      <c r="E110" s="133">
        <v>239</v>
      </c>
      <c r="F110" s="139"/>
      <c r="G110" s="135">
        <f t="shared" si="3"/>
        <v>-0.334261838440111</v>
      </c>
      <c r="H110" s="140">
        <v>359</v>
      </c>
    </row>
    <row r="111" s="114" customFormat="1" ht="24" customHeight="1" spans="1:8">
      <c r="A111" s="130">
        <v>2080803</v>
      </c>
      <c r="B111" s="137" t="s">
        <v>201</v>
      </c>
      <c r="C111" s="141">
        <v>56</v>
      </c>
      <c r="D111" s="133">
        <v>38</v>
      </c>
      <c r="E111" s="133">
        <v>39</v>
      </c>
      <c r="F111" s="139">
        <f t="shared" si="2"/>
        <v>1.02631578947368</v>
      </c>
      <c r="G111" s="135">
        <f t="shared" si="3"/>
        <v>-0.133333333333333</v>
      </c>
      <c r="H111" s="140">
        <v>45</v>
      </c>
    </row>
    <row r="112" s="114" customFormat="1" ht="24" customHeight="1" spans="1:8">
      <c r="A112" s="130">
        <v>2080805</v>
      </c>
      <c r="B112" s="137" t="s">
        <v>202</v>
      </c>
      <c r="C112" s="138">
        <v>1563</v>
      </c>
      <c r="D112" s="133">
        <v>2582</v>
      </c>
      <c r="E112" s="133">
        <v>2598</v>
      </c>
      <c r="F112" s="139">
        <f t="shared" si="2"/>
        <v>1.00619674670798</v>
      </c>
      <c r="G112" s="135">
        <f t="shared" si="3"/>
        <v>0.738955823293173</v>
      </c>
      <c r="H112" s="140">
        <v>1494</v>
      </c>
    </row>
    <row r="113" s="114" customFormat="1" ht="24" customHeight="1" spans="1:8">
      <c r="A113" s="130">
        <v>2080806</v>
      </c>
      <c r="B113" s="137" t="s">
        <v>203</v>
      </c>
      <c r="C113" s="141">
        <v>176</v>
      </c>
      <c r="D113" s="133">
        <v>149</v>
      </c>
      <c r="E113" s="133">
        <v>153</v>
      </c>
      <c r="F113" s="139">
        <f t="shared" si="2"/>
        <v>1.02684563758389</v>
      </c>
      <c r="G113" s="135">
        <f t="shared" si="3"/>
        <v>0.02</v>
      </c>
      <c r="H113" s="140">
        <v>150</v>
      </c>
    </row>
    <row r="114" s="114" customFormat="1" ht="24" customHeight="1" spans="1:8">
      <c r="A114" s="130">
        <v>2080899</v>
      </c>
      <c r="B114" s="137" t="s">
        <v>204</v>
      </c>
      <c r="C114" s="138">
        <v>1252</v>
      </c>
      <c r="D114" s="133">
        <v>191</v>
      </c>
      <c r="E114" s="133">
        <v>178</v>
      </c>
      <c r="F114" s="139">
        <f t="shared" si="2"/>
        <v>0.931937172774869</v>
      </c>
      <c r="G114" s="135">
        <f t="shared" si="3"/>
        <v>7.9</v>
      </c>
      <c r="H114" s="140">
        <v>20</v>
      </c>
    </row>
    <row r="115" s="114" customFormat="1" ht="24" customHeight="1" spans="1:8">
      <c r="A115" s="130">
        <v>20809</v>
      </c>
      <c r="B115" s="137" t="s">
        <v>205</v>
      </c>
      <c r="C115" s="141">
        <v>635</v>
      </c>
      <c r="D115" s="133">
        <v>453</v>
      </c>
      <c r="E115" s="133">
        <v>485</v>
      </c>
      <c r="F115" s="139">
        <f t="shared" si="2"/>
        <v>1.07064017660044</v>
      </c>
      <c r="G115" s="135">
        <f t="shared" si="3"/>
        <v>-0.18212478920742</v>
      </c>
      <c r="H115" s="140">
        <v>593</v>
      </c>
    </row>
    <row r="116" s="114" customFormat="1" ht="24" customHeight="1" spans="1:8">
      <c r="A116" s="130">
        <v>2080902</v>
      </c>
      <c r="B116" s="137" t="s">
        <v>206</v>
      </c>
      <c r="C116" s="141">
        <v>607</v>
      </c>
      <c r="D116" s="133">
        <v>385</v>
      </c>
      <c r="E116" s="133">
        <v>415</v>
      </c>
      <c r="F116" s="139">
        <f t="shared" si="2"/>
        <v>1.07792207792208</v>
      </c>
      <c r="G116" s="135">
        <f t="shared" si="3"/>
        <v>-0.230055658627087</v>
      </c>
      <c r="H116" s="140">
        <v>539</v>
      </c>
    </row>
    <row r="117" s="114" customFormat="1" ht="24" customHeight="1" spans="1:7">
      <c r="A117" s="130">
        <v>2080903</v>
      </c>
      <c r="B117" s="133" t="s">
        <v>207</v>
      </c>
      <c r="C117" s="141"/>
      <c r="D117" s="133"/>
      <c r="E117" s="133">
        <v>7</v>
      </c>
      <c r="F117" s="139"/>
      <c r="G117" s="135"/>
    </row>
    <row r="118" s="114" customFormat="1" ht="24" customHeight="1" spans="1:8">
      <c r="A118" s="130">
        <v>2080999</v>
      </c>
      <c r="B118" s="137" t="s">
        <v>208</v>
      </c>
      <c r="C118" s="141">
        <v>28</v>
      </c>
      <c r="D118" s="133">
        <v>68</v>
      </c>
      <c r="E118" s="133">
        <v>63</v>
      </c>
      <c r="F118" s="139">
        <f t="shared" si="2"/>
        <v>0.926470588235294</v>
      </c>
      <c r="G118" s="135">
        <f t="shared" si="3"/>
        <v>0.166666666666667</v>
      </c>
      <c r="H118" s="140">
        <v>54</v>
      </c>
    </row>
    <row r="119" s="114" customFormat="1" ht="24" customHeight="1" spans="1:8">
      <c r="A119" s="130">
        <v>20810</v>
      </c>
      <c r="B119" s="137" t="s">
        <v>209</v>
      </c>
      <c r="C119" s="141">
        <v>931</v>
      </c>
      <c r="D119" s="133">
        <v>489</v>
      </c>
      <c r="E119" s="133">
        <v>545</v>
      </c>
      <c r="F119" s="139">
        <f t="shared" si="2"/>
        <v>1.11451942740286</v>
      </c>
      <c r="G119" s="135">
        <f t="shared" si="3"/>
        <v>0.33578431372549</v>
      </c>
      <c r="H119" s="140">
        <v>408</v>
      </c>
    </row>
    <row r="120" s="114" customFormat="1" ht="24" customHeight="1" spans="1:8">
      <c r="A120" s="130">
        <v>2081001</v>
      </c>
      <c r="B120" s="137" t="s">
        <v>210</v>
      </c>
      <c r="C120" s="141">
        <v>28</v>
      </c>
      <c r="D120" s="133">
        <v>17</v>
      </c>
      <c r="E120" s="133">
        <v>18</v>
      </c>
      <c r="F120" s="139">
        <f t="shared" si="2"/>
        <v>1.05882352941176</v>
      </c>
      <c r="G120" s="135">
        <f t="shared" si="3"/>
        <v>0.125</v>
      </c>
      <c r="H120" s="140">
        <v>16</v>
      </c>
    </row>
    <row r="121" s="114" customFormat="1" ht="24" customHeight="1" spans="1:8">
      <c r="A121" s="130">
        <v>2081002</v>
      </c>
      <c r="B121" s="137" t="s">
        <v>211</v>
      </c>
      <c r="C121" s="141">
        <v>458</v>
      </c>
      <c r="D121" s="133">
        <v>335</v>
      </c>
      <c r="E121" s="133">
        <v>394</v>
      </c>
      <c r="F121" s="139">
        <f t="shared" si="2"/>
        <v>1.17611940298507</v>
      </c>
      <c r="G121" s="135">
        <f t="shared" si="3"/>
        <v>0.662447257383966</v>
      </c>
      <c r="H121" s="140">
        <v>237</v>
      </c>
    </row>
    <row r="122" s="114" customFormat="1" ht="24" customHeight="1" spans="1:8">
      <c r="A122" s="130">
        <v>2081004</v>
      </c>
      <c r="B122" s="137" t="s">
        <v>212</v>
      </c>
      <c r="C122" s="141">
        <v>177</v>
      </c>
      <c r="D122" s="133"/>
      <c r="E122" s="133"/>
      <c r="F122" s="139"/>
      <c r="G122" s="135">
        <f t="shared" si="3"/>
        <v>-1</v>
      </c>
      <c r="H122" s="140">
        <v>151</v>
      </c>
    </row>
    <row r="123" s="114" customFormat="1" ht="24" customHeight="1" spans="1:8">
      <c r="A123" s="130">
        <v>2081006</v>
      </c>
      <c r="B123" s="137" t="s">
        <v>213</v>
      </c>
      <c r="C123" s="141">
        <v>212</v>
      </c>
      <c r="D123" s="133">
        <v>14</v>
      </c>
      <c r="E123" s="133">
        <v>10</v>
      </c>
      <c r="F123" s="139">
        <f t="shared" si="2"/>
        <v>0.714285714285714</v>
      </c>
      <c r="G123" s="135">
        <f t="shared" si="3"/>
        <v>1.5</v>
      </c>
      <c r="H123" s="142">
        <v>4</v>
      </c>
    </row>
    <row r="124" s="114" customFormat="1" ht="24" customHeight="1" spans="1:7">
      <c r="A124" s="130">
        <v>2081099</v>
      </c>
      <c r="B124" s="133" t="s">
        <v>214</v>
      </c>
      <c r="C124" s="141">
        <v>56</v>
      </c>
      <c r="D124" s="133">
        <v>123</v>
      </c>
      <c r="E124" s="133">
        <v>123</v>
      </c>
      <c r="F124" s="139">
        <f t="shared" si="2"/>
        <v>1</v>
      </c>
      <c r="G124" s="135"/>
    </row>
    <row r="125" s="114" customFormat="1" ht="24" customHeight="1" spans="1:8">
      <c r="A125" s="130">
        <v>20811</v>
      </c>
      <c r="B125" s="137" t="s">
        <v>215</v>
      </c>
      <c r="C125" s="141">
        <v>527</v>
      </c>
      <c r="D125" s="133">
        <v>326</v>
      </c>
      <c r="E125" s="133">
        <v>417</v>
      </c>
      <c r="F125" s="139">
        <f t="shared" si="2"/>
        <v>1.27914110429448</v>
      </c>
      <c r="G125" s="135">
        <f t="shared" si="3"/>
        <v>-0.0141843971631206</v>
      </c>
      <c r="H125" s="140">
        <v>423</v>
      </c>
    </row>
    <row r="126" s="114" customFormat="1" ht="24" customHeight="1" spans="1:7">
      <c r="A126" s="130">
        <v>2081102</v>
      </c>
      <c r="B126" s="133" t="s">
        <v>122</v>
      </c>
      <c r="C126" s="141"/>
      <c r="D126" s="133">
        <v>1</v>
      </c>
      <c r="E126" s="133">
        <v>1</v>
      </c>
      <c r="F126" s="139">
        <f t="shared" si="2"/>
        <v>1</v>
      </c>
      <c r="G126" s="135"/>
    </row>
    <row r="127" s="114" customFormat="1" ht="24" customHeight="1" spans="1:8">
      <c r="A127" s="130">
        <v>2081104</v>
      </c>
      <c r="B127" s="137" t="s">
        <v>216</v>
      </c>
      <c r="C127" s="141">
        <v>137</v>
      </c>
      <c r="D127" s="133">
        <v>20</v>
      </c>
      <c r="E127" s="133">
        <v>84</v>
      </c>
      <c r="F127" s="139">
        <f t="shared" si="2"/>
        <v>4.2</v>
      </c>
      <c r="G127" s="135">
        <f t="shared" si="3"/>
        <v>-0.207547169811321</v>
      </c>
      <c r="H127" s="140">
        <v>106</v>
      </c>
    </row>
    <row r="128" s="114" customFormat="1" ht="24" customHeight="1" spans="1:8">
      <c r="A128" s="130">
        <v>2081105</v>
      </c>
      <c r="B128" s="133" t="s">
        <v>217</v>
      </c>
      <c r="C128" s="141">
        <v>50</v>
      </c>
      <c r="D128" s="133">
        <v>15</v>
      </c>
      <c r="E128" s="133">
        <v>14</v>
      </c>
      <c r="F128" s="139">
        <f t="shared" si="2"/>
        <v>0.933333333333333</v>
      </c>
      <c r="G128" s="135">
        <f t="shared" si="3"/>
        <v>0.75</v>
      </c>
      <c r="H128" s="140">
        <v>8</v>
      </c>
    </row>
    <row r="129" s="114" customFormat="1" ht="24" customHeight="1" spans="1:8">
      <c r="A129" s="130">
        <v>2081107</v>
      </c>
      <c r="B129" s="137" t="s">
        <v>218</v>
      </c>
      <c r="C129" s="141">
        <v>221</v>
      </c>
      <c r="D129" s="133">
        <v>184</v>
      </c>
      <c r="E129" s="133">
        <v>196</v>
      </c>
      <c r="F129" s="139">
        <f t="shared" si="2"/>
        <v>1.06521739130435</v>
      </c>
      <c r="G129" s="135">
        <f t="shared" si="3"/>
        <v>0.146198830409357</v>
      </c>
      <c r="H129" s="140">
        <v>171</v>
      </c>
    </row>
    <row r="130" s="114" customFormat="1" ht="24" customHeight="1" spans="1:8">
      <c r="A130" s="130">
        <v>2081199</v>
      </c>
      <c r="B130" s="137" t="s">
        <v>219</v>
      </c>
      <c r="C130" s="141">
        <v>119</v>
      </c>
      <c r="D130" s="133">
        <v>106</v>
      </c>
      <c r="E130" s="133">
        <v>122</v>
      </c>
      <c r="F130" s="139">
        <f t="shared" si="2"/>
        <v>1.15094339622642</v>
      </c>
      <c r="G130" s="135">
        <f t="shared" si="3"/>
        <v>-0.115942028985507</v>
      </c>
      <c r="H130" s="140">
        <v>138</v>
      </c>
    </row>
    <row r="131" s="114" customFormat="1" ht="24" customHeight="1" spans="1:8">
      <c r="A131" s="130">
        <v>20819</v>
      </c>
      <c r="B131" s="137" t="s">
        <v>220</v>
      </c>
      <c r="C131" s="138">
        <v>3343</v>
      </c>
      <c r="D131" s="133">
        <v>2050</v>
      </c>
      <c r="E131" s="133">
        <v>2053</v>
      </c>
      <c r="F131" s="139">
        <f t="shared" si="2"/>
        <v>1.00146341463415</v>
      </c>
      <c r="G131" s="135">
        <f t="shared" si="3"/>
        <v>0.0373926225366347</v>
      </c>
      <c r="H131" s="140">
        <v>1979</v>
      </c>
    </row>
    <row r="132" s="114" customFormat="1" ht="24" customHeight="1" spans="1:8">
      <c r="A132" s="130">
        <v>2081901</v>
      </c>
      <c r="B132" s="137" t="s">
        <v>221</v>
      </c>
      <c r="C132" s="138">
        <v>3105</v>
      </c>
      <c r="D132" s="133">
        <v>1611</v>
      </c>
      <c r="E132" s="133">
        <v>1611</v>
      </c>
      <c r="F132" s="139">
        <f t="shared" si="2"/>
        <v>1</v>
      </c>
      <c r="G132" s="135">
        <f t="shared" si="3"/>
        <v>0.0170454545454545</v>
      </c>
      <c r="H132" s="140">
        <v>1584</v>
      </c>
    </row>
    <row r="133" s="114" customFormat="1" ht="24" customHeight="1" spans="1:8">
      <c r="A133" s="130">
        <v>2081902</v>
      </c>
      <c r="B133" s="137" t="s">
        <v>222</v>
      </c>
      <c r="C133" s="141">
        <v>238</v>
      </c>
      <c r="D133" s="133">
        <v>439</v>
      </c>
      <c r="E133" s="133">
        <v>442</v>
      </c>
      <c r="F133" s="139">
        <f t="shared" si="2"/>
        <v>1.00683371298405</v>
      </c>
      <c r="G133" s="135">
        <f t="shared" si="3"/>
        <v>0.118987341772152</v>
      </c>
      <c r="H133" s="140">
        <v>395</v>
      </c>
    </row>
    <row r="134" s="114" customFormat="1" ht="24" customHeight="1" spans="1:8">
      <c r="A134" s="130">
        <v>20820</v>
      </c>
      <c r="B134" s="137" t="s">
        <v>223</v>
      </c>
      <c r="C134" s="141">
        <v>55</v>
      </c>
      <c r="D134" s="133">
        <v>23</v>
      </c>
      <c r="E134" s="133">
        <v>84</v>
      </c>
      <c r="F134" s="139">
        <f t="shared" ref="F134:F197" si="4">E134/D134</f>
        <v>3.65217391304348</v>
      </c>
      <c r="G134" s="135">
        <f t="shared" ref="G134:G197" si="5">(E134-H134)/H134</f>
        <v>-0.0869565217391304</v>
      </c>
      <c r="H134" s="140">
        <v>92</v>
      </c>
    </row>
    <row r="135" s="114" customFormat="1" ht="24" customHeight="1" spans="1:8">
      <c r="A135" s="130">
        <v>2082001</v>
      </c>
      <c r="B135" s="137" t="s">
        <v>224</v>
      </c>
      <c r="C135" s="141">
        <v>55</v>
      </c>
      <c r="D135" s="133">
        <v>23</v>
      </c>
      <c r="E135" s="133">
        <v>84</v>
      </c>
      <c r="F135" s="139">
        <f t="shared" si="4"/>
        <v>3.65217391304348</v>
      </c>
      <c r="G135" s="135">
        <f t="shared" si="5"/>
        <v>-0.0869565217391304</v>
      </c>
      <c r="H135" s="140">
        <v>92</v>
      </c>
    </row>
    <row r="136" s="114" customFormat="1" ht="24" customHeight="1" spans="1:8">
      <c r="A136" s="130">
        <v>20821</v>
      </c>
      <c r="B136" s="137" t="s">
        <v>225</v>
      </c>
      <c r="C136" s="141">
        <v>230</v>
      </c>
      <c r="D136" s="133">
        <v>451</v>
      </c>
      <c r="E136" s="133">
        <v>486</v>
      </c>
      <c r="F136" s="139">
        <f t="shared" si="4"/>
        <v>1.07760532150776</v>
      </c>
      <c r="G136" s="135">
        <f t="shared" si="5"/>
        <v>0.08</v>
      </c>
      <c r="H136" s="140">
        <v>450</v>
      </c>
    </row>
    <row r="137" s="114" customFormat="1" ht="24" customHeight="1" spans="1:8">
      <c r="A137" s="130">
        <v>2082101</v>
      </c>
      <c r="B137" s="137" t="s">
        <v>226</v>
      </c>
      <c r="C137" s="141">
        <v>125</v>
      </c>
      <c r="D137" s="133">
        <v>241</v>
      </c>
      <c r="E137" s="133">
        <v>256</v>
      </c>
      <c r="F137" s="139">
        <f t="shared" si="4"/>
        <v>1.06224066390041</v>
      </c>
      <c r="G137" s="135">
        <f t="shared" si="5"/>
        <v>0.0711297071129707</v>
      </c>
      <c r="H137" s="140">
        <v>239</v>
      </c>
    </row>
    <row r="138" s="114" customFormat="1" ht="24" customHeight="1" spans="1:8">
      <c r="A138" s="130">
        <v>2082102</v>
      </c>
      <c r="B138" s="137" t="s">
        <v>227</v>
      </c>
      <c r="C138" s="141">
        <v>105</v>
      </c>
      <c r="D138" s="133">
        <v>210</v>
      </c>
      <c r="E138" s="133">
        <v>230</v>
      </c>
      <c r="F138" s="139">
        <f t="shared" si="4"/>
        <v>1.0952380952381</v>
      </c>
      <c r="G138" s="135">
        <f t="shared" si="5"/>
        <v>0.0900473933649289</v>
      </c>
      <c r="H138" s="142">
        <v>211</v>
      </c>
    </row>
    <row r="139" s="114" customFormat="1" ht="24" customHeight="1" spans="1:8">
      <c r="A139" s="130">
        <v>20825</v>
      </c>
      <c r="B139" s="137" t="s">
        <v>228</v>
      </c>
      <c r="C139" s="141">
        <v>90</v>
      </c>
      <c r="D139" s="133">
        <v>171</v>
      </c>
      <c r="E139" s="133">
        <v>185</v>
      </c>
      <c r="F139" s="139">
        <f t="shared" si="4"/>
        <v>1.08187134502924</v>
      </c>
      <c r="G139" s="135">
        <f t="shared" si="5"/>
        <v>0.390977443609023</v>
      </c>
      <c r="H139" s="140">
        <v>133</v>
      </c>
    </row>
    <row r="140" s="114" customFormat="1" ht="24" customHeight="1" spans="1:8">
      <c r="A140" s="130">
        <v>2082501</v>
      </c>
      <c r="B140" s="137" t="s">
        <v>229</v>
      </c>
      <c r="C140" s="141">
        <v>75</v>
      </c>
      <c r="D140" s="133">
        <v>159</v>
      </c>
      <c r="E140" s="133">
        <v>174</v>
      </c>
      <c r="F140" s="139">
        <f t="shared" si="4"/>
        <v>1.09433962264151</v>
      </c>
      <c r="G140" s="135">
        <f t="shared" si="5"/>
        <v>0.43801652892562</v>
      </c>
      <c r="H140" s="140">
        <v>121</v>
      </c>
    </row>
    <row r="141" s="114" customFormat="1" ht="24" customHeight="1" spans="1:8">
      <c r="A141" s="130">
        <v>2082502</v>
      </c>
      <c r="B141" s="137" t="s">
        <v>230</v>
      </c>
      <c r="C141" s="141">
        <v>15</v>
      </c>
      <c r="D141" s="133">
        <v>12</v>
      </c>
      <c r="E141" s="133">
        <v>11</v>
      </c>
      <c r="F141" s="139">
        <f t="shared" si="4"/>
        <v>0.916666666666667</v>
      </c>
      <c r="G141" s="135">
        <f t="shared" si="5"/>
        <v>-0.0833333333333333</v>
      </c>
      <c r="H141" s="140">
        <v>12</v>
      </c>
    </row>
    <row r="142" s="114" customFormat="1" ht="24" customHeight="1" spans="1:8">
      <c r="A142" s="130">
        <v>20828</v>
      </c>
      <c r="B142" s="137" t="s">
        <v>231</v>
      </c>
      <c r="C142" s="141">
        <v>233</v>
      </c>
      <c r="D142" s="133">
        <v>231</v>
      </c>
      <c r="E142" s="133">
        <v>232</v>
      </c>
      <c r="F142" s="139">
        <f t="shared" si="4"/>
        <v>1.004329004329</v>
      </c>
      <c r="G142" s="135">
        <f t="shared" si="5"/>
        <v>0.137254901960784</v>
      </c>
      <c r="H142" s="140">
        <v>204</v>
      </c>
    </row>
    <row r="143" s="114" customFormat="1" ht="24" customHeight="1" spans="1:8">
      <c r="A143" s="130">
        <v>2082804</v>
      </c>
      <c r="B143" s="137" t="s">
        <v>232</v>
      </c>
      <c r="C143" s="141">
        <v>88</v>
      </c>
      <c r="D143" s="133">
        <v>92</v>
      </c>
      <c r="E143" s="133">
        <v>93</v>
      </c>
      <c r="F143" s="139">
        <f t="shared" si="4"/>
        <v>1.01086956521739</v>
      </c>
      <c r="G143" s="135">
        <f t="shared" si="5"/>
        <v>0.0449438202247191</v>
      </c>
      <c r="H143" s="140">
        <v>89</v>
      </c>
    </row>
    <row r="144" s="114" customFormat="1" ht="24" customHeight="1" spans="1:8">
      <c r="A144" s="130">
        <v>2082850</v>
      </c>
      <c r="B144" s="137" t="s">
        <v>124</v>
      </c>
      <c r="C144" s="141">
        <v>145</v>
      </c>
      <c r="D144" s="133">
        <v>139</v>
      </c>
      <c r="E144" s="133">
        <v>139</v>
      </c>
      <c r="F144" s="139">
        <f t="shared" si="4"/>
        <v>1</v>
      </c>
      <c r="G144" s="135">
        <f t="shared" si="5"/>
        <v>0.219298245614035</v>
      </c>
      <c r="H144" s="140">
        <v>114</v>
      </c>
    </row>
    <row r="145" s="114" customFormat="1" ht="24" customHeight="1" spans="1:8">
      <c r="A145" s="130">
        <v>210</v>
      </c>
      <c r="B145" s="131" t="s">
        <v>233</v>
      </c>
      <c r="C145" s="132">
        <v>11529</v>
      </c>
      <c r="D145" s="133">
        <v>11876</v>
      </c>
      <c r="E145" s="133">
        <v>7352</v>
      </c>
      <c r="F145" s="139">
        <f t="shared" si="4"/>
        <v>0.619063657797238</v>
      </c>
      <c r="G145" s="135">
        <f t="shared" si="5"/>
        <v>-0.60568517028694</v>
      </c>
      <c r="H145" s="136">
        <v>18645</v>
      </c>
    </row>
    <row r="146" s="114" customFormat="1" ht="24" customHeight="1" spans="1:8">
      <c r="A146" s="130">
        <v>21001</v>
      </c>
      <c r="B146" s="137" t="s">
        <v>234</v>
      </c>
      <c r="C146" s="141">
        <v>690</v>
      </c>
      <c r="D146" s="133">
        <v>714</v>
      </c>
      <c r="E146" s="133">
        <v>670</v>
      </c>
      <c r="F146" s="139">
        <f t="shared" si="4"/>
        <v>0.938375350140056</v>
      </c>
      <c r="G146" s="135">
        <f t="shared" si="5"/>
        <v>0.801075268817204</v>
      </c>
      <c r="H146" s="140">
        <v>372</v>
      </c>
    </row>
    <row r="147" s="114" customFormat="1" ht="24" customHeight="1" spans="1:8">
      <c r="A147" s="130">
        <v>2100101</v>
      </c>
      <c r="B147" s="137" t="s">
        <v>121</v>
      </c>
      <c r="C147" s="141">
        <v>490</v>
      </c>
      <c r="D147" s="133">
        <v>527</v>
      </c>
      <c r="E147" s="133">
        <v>479</v>
      </c>
      <c r="F147" s="139">
        <f t="shared" si="4"/>
        <v>0.908918406072106</v>
      </c>
      <c r="G147" s="135">
        <f t="shared" si="5"/>
        <v>1.17727272727273</v>
      </c>
      <c r="H147" s="140">
        <v>220</v>
      </c>
    </row>
    <row r="148" s="114" customFormat="1" ht="24" customHeight="1" spans="1:8">
      <c r="A148" s="130">
        <v>2100199</v>
      </c>
      <c r="B148" s="137" t="s">
        <v>235</v>
      </c>
      <c r="C148" s="141">
        <v>200</v>
      </c>
      <c r="D148" s="133">
        <v>187</v>
      </c>
      <c r="E148" s="133">
        <v>191</v>
      </c>
      <c r="F148" s="134">
        <f t="shared" si="4"/>
        <v>1.02139037433155</v>
      </c>
      <c r="G148" s="135">
        <f t="shared" si="5"/>
        <v>0.317241379310345</v>
      </c>
      <c r="H148" s="140">
        <v>145</v>
      </c>
    </row>
    <row r="149" s="114" customFormat="1" ht="24" customHeight="1" spans="1:7">
      <c r="A149" s="130">
        <v>21002</v>
      </c>
      <c r="B149" s="133" t="s">
        <v>236</v>
      </c>
      <c r="C149" s="141">
        <v>32</v>
      </c>
      <c r="D149" s="133"/>
      <c r="E149" s="133">
        <v>32</v>
      </c>
      <c r="F149" s="139"/>
      <c r="G149" s="135"/>
    </row>
    <row r="150" s="114" customFormat="1" ht="24" customHeight="1" spans="1:7">
      <c r="A150" s="130">
        <v>2100299</v>
      </c>
      <c r="B150" s="133" t="s">
        <v>237</v>
      </c>
      <c r="C150" s="141">
        <v>32</v>
      </c>
      <c r="D150" s="133"/>
      <c r="E150" s="133">
        <v>32</v>
      </c>
      <c r="F150" s="139"/>
      <c r="G150" s="135"/>
    </row>
    <row r="151" s="114" customFormat="1" ht="24" customHeight="1" spans="1:8">
      <c r="A151" s="130">
        <v>21003</v>
      </c>
      <c r="B151" s="137" t="s">
        <v>238</v>
      </c>
      <c r="C151" s="141">
        <v>897</v>
      </c>
      <c r="D151" s="133">
        <v>694</v>
      </c>
      <c r="E151" s="133">
        <v>625</v>
      </c>
      <c r="F151" s="139">
        <f t="shared" si="4"/>
        <v>0.900576368876081</v>
      </c>
      <c r="G151" s="135">
        <f t="shared" si="5"/>
        <v>0.0945709281961471</v>
      </c>
      <c r="H151" s="140">
        <v>571</v>
      </c>
    </row>
    <row r="152" s="114" customFormat="1" ht="24" customHeight="1" spans="1:8">
      <c r="A152" s="130">
        <v>2100302</v>
      </c>
      <c r="B152" s="137" t="s">
        <v>239</v>
      </c>
      <c r="C152" s="141">
        <v>558</v>
      </c>
      <c r="D152" s="133">
        <v>508</v>
      </c>
      <c r="E152" s="133">
        <v>417</v>
      </c>
      <c r="F152" s="139">
        <f t="shared" si="4"/>
        <v>0.820866141732283</v>
      </c>
      <c r="G152" s="135">
        <f t="shared" si="5"/>
        <v>-0.263250883392226</v>
      </c>
      <c r="H152" s="140">
        <v>566</v>
      </c>
    </row>
    <row r="153" s="114" customFormat="1" ht="24" customHeight="1" spans="1:8">
      <c r="A153" s="130">
        <v>2100399</v>
      </c>
      <c r="B153" s="137" t="s">
        <v>240</v>
      </c>
      <c r="C153" s="141">
        <v>339</v>
      </c>
      <c r="D153" s="133">
        <v>186</v>
      </c>
      <c r="E153" s="133">
        <v>208</v>
      </c>
      <c r="F153" s="139">
        <f t="shared" si="4"/>
        <v>1.11827956989247</v>
      </c>
      <c r="G153" s="135">
        <f t="shared" si="5"/>
        <v>40.6</v>
      </c>
      <c r="H153" s="140">
        <v>5</v>
      </c>
    </row>
    <row r="154" s="114" customFormat="1" ht="24" customHeight="1" spans="1:8">
      <c r="A154" s="130">
        <v>21004</v>
      </c>
      <c r="B154" s="137" t="s">
        <v>241</v>
      </c>
      <c r="C154" s="138">
        <v>7171</v>
      </c>
      <c r="D154" s="133">
        <v>8058</v>
      </c>
      <c r="E154" s="133">
        <v>3831</v>
      </c>
      <c r="F154" s="139"/>
      <c r="G154" s="135">
        <f t="shared" si="5"/>
        <v>-0.724050997622992</v>
      </c>
      <c r="H154" s="140">
        <v>13883</v>
      </c>
    </row>
    <row r="155" s="114" customFormat="1" ht="24" customHeight="1" spans="1:7">
      <c r="A155" s="130">
        <v>2100401</v>
      </c>
      <c r="B155" s="133" t="s">
        <v>242</v>
      </c>
      <c r="C155" s="141">
        <v>24</v>
      </c>
      <c r="D155" s="133">
        <v>25</v>
      </c>
      <c r="E155" s="133">
        <v>26</v>
      </c>
      <c r="F155" s="139">
        <f t="shared" si="4"/>
        <v>1.04</v>
      </c>
      <c r="G155" s="135"/>
    </row>
    <row r="156" s="114" customFormat="1" ht="24" customHeight="1" spans="1:8">
      <c r="A156" s="130">
        <v>2100402</v>
      </c>
      <c r="B156" s="137" t="s">
        <v>243</v>
      </c>
      <c r="C156" s="141">
        <v>498</v>
      </c>
      <c r="D156" s="133">
        <v>420</v>
      </c>
      <c r="E156" s="133">
        <v>419</v>
      </c>
      <c r="F156" s="139"/>
      <c r="G156" s="135">
        <f t="shared" si="5"/>
        <v>-0.17843137254902</v>
      </c>
      <c r="H156" s="140">
        <v>510</v>
      </c>
    </row>
    <row r="157" s="114" customFormat="1" ht="24" customHeight="1" spans="1:8">
      <c r="A157" s="130">
        <v>2100408</v>
      </c>
      <c r="B157" s="137" t="s">
        <v>244</v>
      </c>
      <c r="C157" s="138">
        <v>4391</v>
      </c>
      <c r="D157" s="133">
        <v>6885</v>
      </c>
      <c r="E157" s="133">
        <v>2627</v>
      </c>
      <c r="F157" s="139">
        <f t="shared" si="4"/>
        <v>0.381554103122731</v>
      </c>
      <c r="G157" s="135">
        <f t="shared" si="5"/>
        <v>0.569295101553166</v>
      </c>
      <c r="H157" s="140">
        <v>1674</v>
      </c>
    </row>
    <row r="158" s="114" customFormat="1" ht="24" customHeight="1" spans="1:8">
      <c r="A158" s="130">
        <v>2100409</v>
      </c>
      <c r="B158" s="137" t="s">
        <v>245</v>
      </c>
      <c r="C158" s="138">
        <v>2016</v>
      </c>
      <c r="D158" s="133">
        <v>728</v>
      </c>
      <c r="E158" s="133">
        <v>747</v>
      </c>
      <c r="F158" s="139">
        <f t="shared" si="4"/>
        <v>1.0260989010989</v>
      </c>
      <c r="G158" s="135">
        <f t="shared" si="5"/>
        <v>-0.93415601586602</v>
      </c>
      <c r="H158" s="140">
        <v>11345</v>
      </c>
    </row>
    <row r="159" s="114" customFormat="1" ht="24" customHeight="1" spans="1:8">
      <c r="A159" s="130">
        <v>2100499</v>
      </c>
      <c r="B159" s="137" t="s">
        <v>246</v>
      </c>
      <c r="C159" s="141">
        <v>242</v>
      </c>
      <c r="D159" s="133"/>
      <c r="E159" s="133">
        <v>12</v>
      </c>
      <c r="F159" s="139"/>
      <c r="G159" s="135">
        <f t="shared" si="5"/>
        <v>-0.966101694915254</v>
      </c>
      <c r="H159" s="140">
        <v>354</v>
      </c>
    </row>
    <row r="160" s="114" customFormat="1" ht="24" customHeight="1" spans="1:8">
      <c r="A160" s="130">
        <v>21007</v>
      </c>
      <c r="B160" s="137" t="s">
        <v>247</v>
      </c>
      <c r="C160" s="138">
        <v>1138</v>
      </c>
      <c r="D160" s="133">
        <v>1472</v>
      </c>
      <c r="E160" s="133">
        <v>1179</v>
      </c>
      <c r="F160" s="139">
        <f t="shared" si="4"/>
        <v>0.800951086956522</v>
      </c>
      <c r="G160" s="135">
        <f t="shared" si="5"/>
        <v>-0.299881235154394</v>
      </c>
      <c r="H160" s="140">
        <v>1684</v>
      </c>
    </row>
    <row r="161" s="114" customFormat="1" ht="24" customHeight="1" spans="1:8">
      <c r="A161" s="130">
        <v>2100717</v>
      </c>
      <c r="B161" s="137" t="s">
        <v>248</v>
      </c>
      <c r="C161" s="141">
        <v>745</v>
      </c>
      <c r="D161" s="133">
        <v>903</v>
      </c>
      <c r="E161" s="133">
        <v>839</v>
      </c>
      <c r="F161" s="139"/>
      <c r="G161" s="135">
        <f t="shared" si="5"/>
        <v>-0.355606758832565</v>
      </c>
      <c r="H161" s="142">
        <v>1302</v>
      </c>
    </row>
    <row r="162" s="114" customFormat="1" ht="24" customHeight="1" spans="1:8">
      <c r="A162" s="130">
        <v>2100799</v>
      </c>
      <c r="B162" s="137" t="s">
        <v>249</v>
      </c>
      <c r="C162" s="141">
        <v>393</v>
      </c>
      <c r="D162" s="133">
        <v>569</v>
      </c>
      <c r="E162" s="133">
        <v>340</v>
      </c>
      <c r="F162" s="139">
        <f t="shared" si="4"/>
        <v>0.597539543057997</v>
      </c>
      <c r="G162" s="135">
        <f t="shared" si="5"/>
        <v>-0.109947643979058</v>
      </c>
      <c r="H162" s="140">
        <v>382</v>
      </c>
    </row>
    <row r="163" s="114" customFormat="1" ht="24" customHeight="1" spans="1:8">
      <c r="A163" s="130">
        <v>21011</v>
      </c>
      <c r="B163" s="137" t="s">
        <v>250</v>
      </c>
      <c r="C163" s="138">
        <v>1369</v>
      </c>
      <c r="D163" s="133">
        <v>884</v>
      </c>
      <c r="E163" s="133">
        <v>900</v>
      </c>
      <c r="F163" s="139">
        <f t="shared" si="4"/>
        <v>1.01809954751131</v>
      </c>
      <c r="G163" s="135">
        <f t="shared" si="5"/>
        <v>-0.546827794561934</v>
      </c>
      <c r="H163" s="140">
        <v>1986</v>
      </c>
    </row>
    <row r="164" s="114" customFormat="1" ht="24" customHeight="1" spans="1:8">
      <c r="A164" s="130">
        <v>2101101</v>
      </c>
      <c r="B164" s="137" t="s">
        <v>251</v>
      </c>
      <c r="C164" s="141">
        <v>559</v>
      </c>
      <c r="D164" s="133">
        <v>453</v>
      </c>
      <c r="E164" s="133">
        <v>458</v>
      </c>
      <c r="F164" s="139">
        <f t="shared" si="4"/>
        <v>1.01103752759382</v>
      </c>
      <c r="G164" s="135">
        <f t="shared" si="5"/>
        <v>0.183462532299742</v>
      </c>
      <c r="H164" s="140">
        <v>387</v>
      </c>
    </row>
    <row r="165" s="114" customFormat="1" ht="24" customHeight="1" spans="1:8">
      <c r="A165" s="130">
        <v>2101102</v>
      </c>
      <c r="B165" s="137" t="s">
        <v>252</v>
      </c>
      <c r="C165" s="141">
        <v>322</v>
      </c>
      <c r="D165" s="133">
        <v>241</v>
      </c>
      <c r="E165" s="133">
        <v>245</v>
      </c>
      <c r="F165" s="139">
        <f t="shared" si="4"/>
        <v>1.01659751037344</v>
      </c>
      <c r="G165" s="135">
        <f t="shared" si="5"/>
        <v>-0.767552182163188</v>
      </c>
      <c r="H165" s="140">
        <v>1054</v>
      </c>
    </row>
    <row r="166" s="114" customFormat="1" ht="24" customHeight="1" spans="1:8">
      <c r="A166" s="130">
        <v>2101103</v>
      </c>
      <c r="B166" s="137" t="s">
        <v>253</v>
      </c>
      <c r="C166" s="141">
        <v>488</v>
      </c>
      <c r="D166" s="133">
        <v>190</v>
      </c>
      <c r="E166" s="133">
        <v>197</v>
      </c>
      <c r="F166" s="139">
        <f t="shared" si="4"/>
        <v>1.03684210526316</v>
      </c>
      <c r="G166" s="135">
        <f t="shared" si="5"/>
        <v>-0.638532110091743</v>
      </c>
      <c r="H166" s="140">
        <v>545</v>
      </c>
    </row>
    <row r="167" s="114" customFormat="1" ht="24" customHeight="1" spans="1:8">
      <c r="A167" s="130">
        <v>21013</v>
      </c>
      <c r="B167" s="137" t="s">
        <v>254</v>
      </c>
      <c r="C167" s="141">
        <v>50</v>
      </c>
      <c r="D167" s="133"/>
      <c r="E167" s="133"/>
      <c r="F167" s="139"/>
      <c r="G167" s="135">
        <f t="shared" si="5"/>
        <v>-1</v>
      </c>
      <c r="H167" s="140">
        <v>6</v>
      </c>
    </row>
    <row r="168" s="114" customFormat="1" ht="24" customHeight="1" spans="1:8">
      <c r="A168" s="130">
        <v>2101301</v>
      </c>
      <c r="B168" s="137" t="s">
        <v>255</v>
      </c>
      <c r="C168" s="141">
        <v>45</v>
      </c>
      <c r="D168" s="133"/>
      <c r="E168" s="133"/>
      <c r="F168" s="139"/>
      <c r="G168" s="135">
        <f t="shared" si="5"/>
        <v>-1</v>
      </c>
      <c r="H168" s="140">
        <v>6</v>
      </c>
    </row>
    <row r="169" s="114" customFormat="1" ht="24" customHeight="1" spans="1:8">
      <c r="A169" s="130">
        <v>2101399</v>
      </c>
      <c r="B169" s="144" t="s">
        <v>256</v>
      </c>
      <c r="C169" s="141">
        <v>5</v>
      </c>
      <c r="D169" s="133"/>
      <c r="E169" s="133"/>
      <c r="F169" s="139"/>
      <c r="G169" s="135"/>
      <c r="H169" s="140"/>
    </row>
    <row r="170" s="114" customFormat="1" ht="24" customHeight="1" spans="1:8">
      <c r="A170" s="130">
        <v>21014</v>
      </c>
      <c r="B170" s="137" t="s">
        <v>257</v>
      </c>
      <c r="C170" s="141">
        <v>36</v>
      </c>
      <c r="D170" s="133">
        <v>22</v>
      </c>
      <c r="E170" s="133">
        <v>30</v>
      </c>
      <c r="F170" s="139"/>
      <c r="G170" s="135">
        <f t="shared" si="5"/>
        <v>-0.0625</v>
      </c>
      <c r="H170" s="140">
        <v>32</v>
      </c>
    </row>
    <row r="171" s="114" customFormat="1" ht="24" customHeight="1" spans="1:8">
      <c r="A171" s="130">
        <v>2101401</v>
      </c>
      <c r="B171" s="137" t="s">
        <v>258</v>
      </c>
      <c r="C171" s="141">
        <v>36</v>
      </c>
      <c r="D171" s="133">
        <v>22</v>
      </c>
      <c r="E171" s="133">
        <v>30</v>
      </c>
      <c r="F171" s="139">
        <f t="shared" si="4"/>
        <v>1.36363636363636</v>
      </c>
      <c r="G171" s="135">
        <f t="shared" si="5"/>
        <v>-0.0625</v>
      </c>
      <c r="H171" s="140">
        <v>32</v>
      </c>
    </row>
    <row r="172" s="114" customFormat="1" ht="24" customHeight="1" spans="1:8">
      <c r="A172" s="130">
        <v>21016</v>
      </c>
      <c r="B172" s="137" t="s">
        <v>259</v>
      </c>
      <c r="C172" s="141">
        <v>13</v>
      </c>
      <c r="D172" s="133"/>
      <c r="E172" s="133">
        <v>10</v>
      </c>
      <c r="F172" s="139"/>
      <c r="G172" s="135">
        <f t="shared" si="5"/>
        <v>0.428571428571429</v>
      </c>
      <c r="H172" s="140">
        <v>7</v>
      </c>
    </row>
    <row r="173" s="114" customFormat="1" ht="24" customHeight="1" spans="1:8">
      <c r="A173" s="130">
        <v>2101601</v>
      </c>
      <c r="B173" s="137" t="s">
        <v>260</v>
      </c>
      <c r="C173" s="141">
        <v>13</v>
      </c>
      <c r="D173" s="133"/>
      <c r="E173" s="133">
        <v>10</v>
      </c>
      <c r="F173" s="139"/>
      <c r="G173" s="135">
        <f t="shared" si="5"/>
        <v>0.428571428571429</v>
      </c>
      <c r="H173" s="142">
        <v>7</v>
      </c>
    </row>
    <row r="174" s="114" customFormat="1" ht="24" customHeight="1" spans="1:8">
      <c r="A174" s="130">
        <v>21099</v>
      </c>
      <c r="B174" s="137" t="s">
        <v>261</v>
      </c>
      <c r="C174" s="141">
        <v>133</v>
      </c>
      <c r="D174" s="133">
        <v>32</v>
      </c>
      <c r="E174" s="133">
        <v>75</v>
      </c>
      <c r="F174" s="139">
        <f t="shared" si="4"/>
        <v>2.34375</v>
      </c>
      <c r="G174" s="135">
        <f t="shared" si="5"/>
        <v>-0.278846153846154</v>
      </c>
      <c r="H174" s="140">
        <v>104</v>
      </c>
    </row>
    <row r="175" s="114" customFormat="1" ht="24" customHeight="1" spans="1:8">
      <c r="A175" s="130">
        <v>2109999</v>
      </c>
      <c r="B175" s="137" t="s">
        <v>262</v>
      </c>
      <c r="C175" s="141">
        <v>133</v>
      </c>
      <c r="D175" s="133">
        <v>32</v>
      </c>
      <c r="E175" s="133">
        <v>75</v>
      </c>
      <c r="F175" s="139">
        <f t="shared" si="4"/>
        <v>2.34375</v>
      </c>
      <c r="G175" s="135">
        <f t="shared" si="5"/>
        <v>-0.278846153846154</v>
      </c>
      <c r="H175" s="140">
        <v>104</v>
      </c>
    </row>
    <row r="176" s="114" customFormat="1" ht="24" customHeight="1" spans="1:8">
      <c r="A176" s="130">
        <v>211</v>
      </c>
      <c r="B176" s="131" t="s">
        <v>263</v>
      </c>
      <c r="C176" s="132">
        <v>10580</v>
      </c>
      <c r="D176" s="133">
        <v>4368</v>
      </c>
      <c r="E176" s="133">
        <v>7688</v>
      </c>
      <c r="F176" s="139">
        <f t="shared" si="4"/>
        <v>1.76007326007326</v>
      </c>
      <c r="G176" s="135">
        <f t="shared" si="5"/>
        <v>1.12024269167126</v>
      </c>
      <c r="H176" s="136">
        <v>3626</v>
      </c>
    </row>
    <row r="177" s="114" customFormat="1" ht="24" customHeight="1" spans="1:8">
      <c r="A177" s="130">
        <v>21103</v>
      </c>
      <c r="B177" s="137" t="s">
        <v>264</v>
      </c>
      <c r="C177" s="138">
        <v>7619</v>
      </c>
      <c r="D177" s="133">
        <v>1559</v>
      </c>
      <c r="E177" s="133">
        <v>4471</v>
      </c>
      <c r="F177" s="139">
        <f t="shared" si="4"/>
        <v>2.86786401539448</v>
      </c>
      <c r="G177" s="135">
        <f t="shared" si="5"/>
        <v>0.457776328659928</v>
      </c>
      <c r="H177" s="140">
        <v>3067</v>
      </c>
    </row>
    <row r="178" s="114" customFormat="1" ht="24" customHeight="1" spans="1:8">
      <c r="A178" s="130">
        <v>2110301</v>
      </c>
      <c r="B178" s="137" t="s">
        <v>265</v>
      </c>
      <c r="C178" s="138">
        <v>7419</v>
      </c>
      <c r="D178" s="133">
        <v>1559</v>
      </c>
      <c r="E178" s="133">
        <v>4471</v>
      </c>
      <c r="F178" s="139">
        <f t="shared" si="4"/>
        <v>2.86786401539448</v>
      </c>
      <c r="G178" s="135">
        <f t="shared" si="5"/>
        <v>0.457776328659928</v>
      </c>
      <c r="H178" s="140">
        <v>3067</v>
      </c>
    </row>
    <row r="179" s="114" customFormat="1" ht="24" customHeight="1" spans="1:7">
      <c r="A179" s="130">
        <v>2110399</v>
      </c>
      <c r="B179" s="144" t="s">
        <v>266</v>
      </c>
      <c r="C179" s="141">
        <v>200</v>
      </c>
      <c r="D179" s="133"/>
      <c r="E179" s="133"/>
      <c r="F179" s="139"/>
      <c r="G179" s="135"/>
    </row>
    <row r="180" s="114" customFormat="1" ht="24" customHeight="1" spans="1:8">
      <c r="A180" s="130">
        <v>21110</v>
      </c>
      <c r="B180" s="137" t="s">
        <v>267</v>
      </c>
      <c r="C180" s="141">
        <v>83</v>
      </c>
      <c r="D180" s="133">
        <v>83</v>
      </c>
      <c r="E180" s="133">
        <v>83</v>
      </c>
      <c r="F180" s="134">
        <f t="shared" si="4"/>
        <v>1</v>
      </c>
      <c r="G180" s="135">
        <f t="shared" si="5"/>
        <v>-0.484472049689441</v>
      </c>
      <c r="H180" s="140">
        <v>161</v>
      </c>
    </row>
    <row r="181" s="114" customFormat="1" ht="24" customHeight="1" spans="1:8">
      <c r="A181" s="130">
        <v>2111001</v>
      </c>
      <c r="B181" s="137" t="s">
        <v>268</v>
      </c>
      <c r="C181" s="141">
        <v>83</v>
      </c>
      <c r="D181" s="133">
        <v>83</v>
      </c>
      <c r="E181" s="133">
        <v>83</v>
      </c>
      <c r="F181" s="139">
        <f t="shared" si="4"/>
        <v>1</v>
      </c>
      <c r="G181" s="135">
        <f t="shared" si="5"/>
        <v>-0.484472049689441</v>
      </c>
      <c r="H181" s="140">
        <v>161</v>
      </c>
    </row>
    <row r="182" s="114" customFormat="1" ht="24" customHeight="1" spans="1:8">
      <c r="A182" s="130">
        <v>21199</v>
      </c>
      <c r="B182" s="137" t="s">
        <v>269</v>
      </c>
      <c r="C182" s="138">
        <v>2878</v>
      </c>
      <c r="D182" s="133">
        <v>2726</v>
      </c>
      <c r="E182" s="133">
        <v>3134</v>
      </c>
      <c r="F182" s="139">
        <f t="shared" si="4"/>
        <v>1.1496698459281</v>
      </c>
      <c r="G182" s="135">
        <f t="shared" si="5"/>
        <v>21.3857142857143</v>
      </c>
      <c r="H182" s="140">
        <v>140</v>
      </c>
    </row>
    <row r="183" s="114" customFormat="1" ht="24" customHeight="1" spans="1:8">
      <c r="A183" s="130">
        <v>2119999</v>
      </c>
      <c r="B183" s="137" t="s">
        <v>270</v>
      </c>
      <c r="C183" s="138">
        <v>2878</v>
      </c>
      <c r="D183" s="133">
        <v>2726</v>
      </c>
      <c r="E183" s="133">
        <v>3134</v>
      </c>
      <c r="F183" s="139">
        <f t="shared" si="4"/>
        <v>1.1496698459281</v>
      </c>
      <c r="G183" s="135">
        <f t="shared" si="5"/>
        <v>21.3857142857143</v>
      </c>
      <c r="H183" s="140">
        <v>140</v>
      </c>
    </row>
    <row r="184" s="114" customFormat="1" ht="24" customHeight="1" spans="1:8">
      <c r="A184" s="130">
        <v>212</v>
      </c>
      <c r="B184" s="131" t="s">
        <v>271</v>
      </c>
      <c r="C184" s="132">
        <v>21506</v>
      </c>
      <c r="D184" s="133">
        <v>37299</v>
      </c>
      <c r="E184" s="133">
        <v>39406</v>
      </c>
      <c r="F184" s="139">
        <f t="shared" si="4"/>
        <v>1.05648945011931</v>
      </c>
      <c r="G184" s="135">
        <f t="shared" si="5"/>
        <v>0.105853959701409</v>
      </c>
      <c r="H184" s="146">
        <v>35634</v>
      </c>
    </row>
    <row r="185" s="114" customFormat="1" ht="24" customHeight="1" spans="1:8">
      <c r="A185" s="130">
        <v>21201</v>
      </c>
      <c r="B185" s="137" t="s">
        <v>272</v>
      </c>
      <c r="C185" s="138">
        <v>8881</v>
      </c>
      <c r="D185" s="133">
        <v>6520</v>
      </c>
      <c r="E185" s="133">
        <v>6795</v>
      </c>
      <c r="F185" s="139">
        <f t="shared" si="4"/>
        <v>1.04217791411043</v>
      </c>
      <c r="G185" s="135">
        <f t="shared" si="5"/>
        <v>-0.329881656804734</v>
      </c>
      <c r="H185" s="140">
        <v>10140</v>
      </c>
    </row>
    <row r="186" s="114" customFormat="1" ht="24" customHeight="1" spans="1:8">
      <c r="A186" s="130">
        <v>2120101</v>
      </c>
      <c r="B186" s="137" t="s">
        <v>121</v>
      </c>
      <c r="C186" s="138">
        <v>5320</v>
      </c>
      <c r="D186" s="133">
        <v>4524</v>
      </c>
      <c r="E186" s="133">
        <v>4814</v>
      </c>
      <c r="F186" s="139"/>
      <c r="G186" s="135">
        <f t="shared" si="5"/>
        <v>-0.472438356164384</v>
      </c>
      <c r="H186" s="140">
        <v>9125</v>
      </c>
    </row>
    <row r="187" s="114" customFormat="1" ht="24" customHeight="1" spans="1:8">
      <c r="A187" s="130">
        <v>2120102</v>
      </c>
      <c r="B187" s="137" t="s">
        <v>122</v>
      </c>
      <c r="C187" s="138">
        <v>1248</v>
      </c>
      <c r="D187" s="133">
        <v>1121</v>
      </c>
      <c r="E187" s="133">
        <v>1104</v>
      </c>
      <c r="F187" s="139">
        <f t="shared" si="4"/>
        <v>0.984834968777877</v>
      </c>
      <c r="G187" s="135">
        <f t="shared" si="5"/>
        <v>20.2307692307692</v>
      </c>
      <c r="H187" s="140">
        <v>52</v>
      </c>
    </row>
    <row r="188" s="114" customFormat="1" ht="24" customHeight="1" spans="1:8">
      <c r="A188" s="130">
        <v>2120106</v>
      </c>
      <c r="B188" s="137" t="s">
        <v>273</v>
      </c>
      <c r="C188" s="141">
        <v>269</v>
      </c>
      <c r="D188" s="133">
        <v>239</v>
      </c>
      <c r="E188" s="133">
        <v>237</v>
      </c>
      <c r="F188" s="139">
        <f t="shared" si="4"/>
        <v>0.99163179916318</v>
      </c>
      <c r="G188" s="135">
        <f t="shared" si="5"/>
        <v>-0.31700288184438</v>
      </c>
      <c r="H188" s="140">
        <v>347</v>
      </c>
    </row>
    <row r="189" s="114" customFormat="1" ht="24" customHeight="1" spans="1:8">
      <c r="A189" s="130">
        <v>2120199</v>
      </c>
      <c r="B189" s="137" t="s">
        <v>274</v>
      </c>
      <c r="C189" s="138">
        <v>2044</v>
      </c>
      <c r="D189" s="133">
        <v>636</v>
      </c>
      <c r="E189" s="133">
        <v>640</v>
      </c>
      <c r="F189" s="139">
        <f t="shared" si="4"/>
        <v>1.0062893081761</v>
      </c>
      <c r="G189" s="135">
        <f t="shared" si="5"/>
        <v>0.038961038961039</v>
      </c>
      <c r="H189" s="140">
        <v>616</v>
      </c>
    </row>
    <row r="190" s="114" customFormat="1" ht="24" customHeight="1" spans="1:8">
      <c r="A190" s="130">
        <v>21203</v>
      </c>
      <c r="B190" s="137" t="s">
        <v>275</v>
      </c>
      <c r="C190" s="141" t="s">
        <v>276</v>
      </c>
      <c r="D190" s="133">
        <v>16247</v>
      </c>
      <c r="E190" s="133">
        <v>18231</v>
      </c>
      <c r="F190" s="134">
        <f t="shared" si="4"/>
        <v>1.12211485197267</v>
      </c>
      <c r="G190" s="135">
        <f t="shared" si="5"/>
        <v>0.630096566523605</v>
      </c>
      <c r="H190" s="140">
        <v>11184</v>
      </c>
    </row>
    <row r="191" s="114" customFormat="1" ht="24" customHeight="1" spans="1:8">
      <c r="A191" s="130">
        <v>2120399</v>
      </c>
      <c r="B191" s="137" t="s">
        <v>277</v>
      </c>
      <c r="C191" s="141" t="s">
        <v>276</v>
      </c>
      <c r="D191" s="133">
        <v>16247</v>
      </c>
      <c r="E191" s="133">
        <v>18231</v>
      </c>
      <c r="F191" s="139">
        <f t="shared" si="4"/>
        <v>1.12211485197267</v>
      </c>
      <c r="G191" s="135">
        <f t="shared" si="5"/>
        <v>0.630096566523605</v>
      </c>
      <c r="H191" s="140">
        <v>11184</v>
      </c>
    </row>
    <row r="192" s="114" customFormat="1" ht="24" customHeight="1" spans="1:8">
      <c r="A192" s="130">
        <v>21205</v>
      </c>
      <c r="B192" s="137" t="s">
        <v>278</v>
      </c>
      <c r="C192" s="138">
        <v>12361</v>
      </c>
      <c r="D192" s="133">
        <v>12873</v>
      </c>
      <c r="E192" s="133">
        <v>12724</v>
      </c>
      <c r="F192" s="139">
        <f t="shared" si="4"/>
        <v>0.988425386467801</v>
      </c>
      <c r="G192" s="135">
        <f t="shared" si="5"/>
        <v>-0.062550652029765</v>
      </c>
      <c r="H192" s="140">
        <v>13573</v>
      </c>
    </row>
    <row r="193" s="114" customFormat="1" ht="24" customHeight="1" spans="1:8">
      <c r="A193" s="130">
        <v>2120501</v>
      </c>
      <c r="B193" s="137" t="s">
        <v>279</v>
      </c>
      <c r="C193" s="138">
        <v>12361</v>
      </c>
      <c r="D193" s="133">
        <v>12873</v>
      </c>
      <c r="E193" s="133">
        <v>12724</v>
      </c>
      <c r="F193" s="139">
        <f t="shared" si="4"/>
        <v>0.988425386467801</v>
      </c>
      <c r="G193" s="135">
        <f t="shared" si="5"/>
        <v>-0.062550652029765</v>
      </c>
      <c r="H193" s="140">
        <v>13573</v>
      </c>
    </row>
    <row r="194" s="114" customFormat="1" ht="24" customHeight="1" spans="1:8">
      <c r="A194" s="130">
        <v>21206</v>
      </c>
      <c r="B194" s="137" t="s">
        <v>280</v>
      </c>
      <c r="C194" s="141">
        <v>257</v>
      </c>
      <c r="D194" s="133">
        <v>252</v>
      </c>
      <c r="E194" s="133">
        <v>249</v>
      </c>
      <c r="F194" s="139">
        <f t="shared" si="4"/>
        <v>0.988095238095238</v>
      </c>
      <c r="G194" s="135">
        <f t="shared" si="5"/>
        <v>-0.0568181818181818</v>
      </c>
      <c r="H194" s="140">
        <v>264</v>
      </c>
    </row>
    <row r="195" s="114" customFormat="1" ht="24" customHeight="1" spans="1:8">
      <c r="A195" s="130">
        <v>2120601</v>
      </c>
      <c r="B195" s="137" t="s">
        <v>281</v>
      </c>
      <c r="C195" s="141">
        <v>257</v>
      </c>
      <c r="D195" s="133">
        <v>252</v>
      </c>
      <c r="E195" s="133">
        <v>249</v>
      </c>
      <c r="F195" s="139">
        <f t="shared" si="4"/>
        <v>0.988095238095238</v>
      </c>
      <c r="G195" s="135">
        <f t="shared" si="5"/>
        <v>-0.0568181818181818</v>
      </c>
      <c r="H195" s="140">
        <v>264</v>
      </c>
    </row>
    <row r="196" s="114" customFormat="1" ht="24" customHeight="1" spans="1:8">
      <c r="A196" s="130">
        <v>21299</v>
      </c>
      <c r="B196" s="137" t="s">
        <v>282</v>
      </c>
      <c r="C196" s="141">
        <v>7</v>
      </c>
      <c r="D196" s="133">
        <v>1407</v>
      </c>
      <c r="E196" s="133">
        <v>1407</v>
      </c>
      <c r="F196" s="139">
        <f t="shared" si="4"/>
        <v>1</v>
      </c>
      <c r="G196" s="135">
        <f t="shared" si="5"/>
        <v>1.97463002114165</v>
      </c>
      <c r="H196" s="140">
        <v>473</v>
      </c>
    </row>
    <row r="197" s="114" customFormat="1" ht="24" customHeight="1" spans="1:8">
      <c r="A197" s="130">
        <v>2129999</v>
      </c>
      <c r="B197" s="137" t="s">
        <v>283</v>
      </c>
      <c r="C197" s="141">
        <v>7</v>
      </c>
      <c r="D197" s="133">
        <v>1407</v>
      </c>
      <c r="E197" s="133">
        <v>1407</v>
      </c>
      <c r="F197" s="139">
        <f t="shared" si="4"/>
        <v>1</v>
      </c>
      <c r="G197" s="135">
        <f t="shared" si="5"/>
        <v>1.97463002114165</v>
      </c>
      <c r="H197" s="142">
        <v>473</v>
      </c>
    </row>
    <row r="198" s="114" customFormat="1" ht="24" customHeight="1" spans="1:8">
      <c r="A198" s="130">
        <v>213</v>
      </c>
      <c r="B198" s="131" t="s">
        <v>284</v>
      </c>
      <c r="C198" s="132">
        <v>2436</v>
      </c>
      <c r="D198" s="133">
        <v>2686</v>
      </c>
      <c r="E198" s="133">
        <v>2854</v>
      </c>
      <c r="F198" s="139">
        <f t="shared" ref="F198:F262" si="6">E198/D198</f>
        <v>1.06254653760238</v>
      </c>
      <c r="G198" s="135">
        <f t="shared" ref="G198:G251" si="7">(E198-H198)/H198</f>
        <v>-0.163295221342715</v>
      </c>
      <c r="H198" s="136">
        <v>3411</v>
      </c>
    </row>
    <row r="199" s="114" customFormat="1" ht="24" customHeight="1" spans="1:8">
      <c r="A199" s="130">
        <v>21301</v>
      </c>
      <c r="B199" s="137" t="s">
        <v>285</v>
      </c>
      <c r="C199" s="138">
        <v>2376</v>
      </c>
      <c r="D199" s="133">
        <v>2589</v>
      </c>
      <c r="E199" s="133">
        <v>2757</v>
      </c>
      <c r="F199" s="139">
        <f t="shared" si="6"/>
        <v>1.0648899188876</v>
      </c>
      <c r="G199" s="135">
        <f t="shared" si="7"/>
        <v>-0.127807655805125</v>
      </c>
      <c r="H199" s="140">
        <v>3161</v>
      </c>
    </row>
    <row r="200" s="114" customFormat="1" ht="24" customHeight="1" spans="1:8">
      <c r="A200" s="130">
        <v>2130104</v>
      </c>
      <c r="B200" s="137" t="s">
        <v>124</v>
      </c>
      <c r="C200" s="138">
        <v>1508</v>
      </c>
      <c r="D200" s="133">
        <v>1416</v>
      </c>
      <c r="E200" s="133">
        <v>1448</v>
      </c>
      <c r="F200" s="139">
        <f t="shared" si="6"/>
        <v>1.0225988700565</v>
      </c>
      <c r="G200" s="135">
        <f t="shared" si="7"/>
        <v>-0.0621761658031088</v>
      </c>
      <c r="H200" s="140">
        <v>1544</v>
      </c>
    </row>
    <row r="201" s="114" customFormat="1" ht="24" customHeight="1" spans="1:8">
      <c r="A201" s="130">
        <v>2130120</v>
      </c>
      <c r="B201" s="133" t="s">
        <v>286</v>
      </c>
      <c r="C201" s="133"/>
      <c r="D201" s="133">
        <v>155</v>
      </c>
      <c r="E201" s="133">
        <v>155</v>
      </c>
      <c r="F201" s="139">
        <f t="shared" si="6"/>
        <v>1</v>
      </c>
      <c r="G201" s="135"/>
      <c r="H201" s="140"/>
    </row>
    <row r="202" s="114" customFormat="1" ht="24" customHeight="1" spans="1:8">
      <c r="A202" s="130">
        <v>2130122</v>
      </c>
      <c r="B202" s="137" t="s">
        <v>287</v>
      </c>
      <c r="C202" s="141">
        <v>8</v>
      </c>
      <c r="D202" s="133">
        <v>5</v>
      </c>
      <c r="E202" s="133">
        <v>5</v>
      </c>
      <c r="F202" s="139">
        <f t="shared" si="6"/>
        <v>1</v>
      </c>
      <c r="G202" s="135">
        <f t="shared" si="7"/>
        <v>-0.969512195121951</v>
      </c>
      <c r="H202" s="140">
        <v>164</v>
      </c>
    </row>
    <row r="203" s="114" customFormat="1" ht="24" customHeight="1" spans="1:8">
      <c r="A203" s="130">
        <v>2130199</v>
      </c>
      <c r="B203" s="137" t="s">
        <v>288</v>
      </c>
      <c r="C203" s="141">
        <v>860</v>
      </c>
      <c r="D203" s="133">
        <v>1013</v>
      </c>
      <c r="E203" s="133">
        <v>1149</v>
      </c>
      <c r="F203" s="139">
        <f t="shared" si="6"/>
        <v>1.13425468904245</v>
      </c>
      <c r="G203" s="135">
        <f t="shared" si="7"/>
        <v>-0.208132322536182</v>
      </c>
      <c r="H203" s="140">
        <v>1451</v>
      </c>
    </row>
    <row r="204" s="114" customFormat="1" ht="24" customHeight="1" spans="1:8">
      <c r="A204" s="130">
        <v>21307</v>
      </c>
      <c r="B204" s="137" t="s">
        <v>289</v>
      </c>
      <c r="C204" s="141">
        <v>60</v>
      </c>
      <c r="D204" s="133">
        <v>18</v>
      </c>
      <c r="E204" s="133">
        <v>18</v>
      </c>
      <c r="F204" s="134">
        <f t="shared" si="6"/>
        <v>1</v>
      </c>
      <c r="G204" s="135">
        <f t="shared" si="7"/>
        <v>-0.891566265060241</v>
      </c>
      <c r="H204" s="140">
        <v>166</v>
      </c>
    </row>
    <row r="205" s="114" customFormat="1" ht="24" customHeight="1" spans="1:8">
      <c r="A205" s="130">
        <v>2130705</v>
      </c>
      <c r="B205" s="137" t="s">
        <v>290</v>
      </c>
      <c r="C205" s="141">
        <v>60</v>
      </c>
      <c r="D205" s="133">
        <v>18</v>
      </c>
      <c r="E205" s="133">
        <v>18</v>
      </c>
      <c r="F205" s="139">
        <f t="shared" si="6"/>
        <v>1</v>
      </c>
      <c r="G205" s="135">
        <f t="shared" si="7"/>
        <v>-0.7</v>
      </c>
      <c r="H205" s="140">
        <v>60</v>
      </c>
    </row>
    <row r="206" s="114" customFormat="1" ht="24" customHeight="1" spans="1:8">
      <c r="A206" s="130">
        <v>21309</v>
      </c>
      <c r="B206" s="137" t="s">
        <v>291</v>
      </c>
      <c r="C206" s="141" t="s">
        <v>138</v>
      </c>
      <c r="D206" s="133">
        <v>79</v>
      </c>
      <c r="E206" s="133">
        <v>79</v>
      </c>
      <c r="F206" s="139"/>
      <c r="G206" s="135">
        <f t="shared" si="7"/>
        <v>-0.0595238095238095</v>
      </c>
      <c r="H206" s="140">
        <v>84</v>
      </c>
    </row>
    <row r="207" s="114" customFormat="1" ht="24" customHeight="1" spans="1:8">
      <c r="A207" s="130">
        <v>2130999</v>
      </c>
      <c r="B207" s="137" t="s">
        <v>292</v>
      </c>
      <c r="C207" s="141" t="s">
        <v>138</v>
      </c>
      <c r="D207" s="133">
        <v>79</v>
      </c>
      <c r="E207" s="133">
        <v>79</v>
      </c>
      <c r="F207" s="139"/>
      <c r="G207" s="135">
        <f t="shared" si="7"/>
        <v>-0.0595238095238095</v>
      </c>
      <c r="H207" s="140">
        <v>84</v>
      </c>
    </row>
    <row r="208" s="114" customFormat="1" ht="24" customHeight="1" spans="1:8">
      <c r="A208" s="130">
        <v>214</v>
      </c>
      <c r="B208" s="131" t="s">
        <v>293</v>
      </c>
      <c r="C208" s="145">
        <v>168</v>
      </c>
      <c r="D208" s="133">
        <v>46</v>
      </c>
      <c r="E208" s="133"/>
      <c r="F208" s="139">
        <f t="shared" si="6"/>
        <v>0</v>
      </c>
      <c r="G208" s="135">
        <f t="shared" si="7"/>
        <v>-1</v>
      </c>
      <c r="H208" s="136">
        <v>46</v>
      </c>
    </row>
    <row r="209" s="114" customFormat="1" ht="24" customHeight="1" spans="1:8">
      <c r="A209" s="130">
        <v>21401</v>
      </c>
      <c r="B209" s="137" t="s">
        <v>294</v>
      </c>
      <c r="C209" s="141">
        <v>168</v>
      </c>
      <c r="D209" s="133">
        <v>46</v>
      </c>
      <c r="E209" s="133"/>
      <c r="F209" s="139">
        <f t="shared" si="6"/>
        <v>0</v>
      </c>
      <c r="G209" s="135">
        <f t="shared" si="7"/>
        <v>-1</v>
      </c>
      <c r="H209" s="140">
        <v>46</v>
      </c>
    </row>
    <row r="210" s="114" customFormat="1" ht="24" customHeight="1" spans="1:8">
      <c r="A210" s="130">
        <v>2140199</v>
      </c>
      <c r="B210" s="133" t="s">
        <v>295</v>
      </c>
      <c r="C210" s="141">
        <v>168</v>
      </c>
      <c r="D210" s="133">
        <v>46</v>
      </c>
      <c r="E210" s="133"/>
      <c r="F210" s="139"/>
      <c r="G210" s="135">
        <f t="shared" si="7"/>
        <v>-1</v>
      </c>
      <c r="H210" s="140">
        <v>46</v>
      </c>
    </row>
    <row r="211" s="114" customFormat="1" ht="24" customHeight="1" spans="1:8">
      <c r="A211" s="130">
        <v>215</v>
      </c>
      <c r="B211" s="131" t="s">
        <v>296</v>
      </c>
      <c r="C211" s="132">
        <v>5215</v>
      </c>
      <c r="D211" s="133">
        <v>5650</v>
      </c>
      <c r="E211" s="133">
        <v>3786</v>
      </c>
      <c r="F211" s="139">
        <f t="shared" si="6"/>
        <v>0.670088495575221</v>
      </c>
      <c r="G211" s="135">
        <f t="shared" si="7"/>
        <v>-0.641782571671871</v>
      </c>
      <c r="H211" s="136">
        <v>10569</v>
      </c>
    </row>
    <row r="212" s="114" customFormat="1" ht="24" customHeight="1" spans="1:8">
      <c r="A212" s="130">
        <v>21505</v>
      </c>
      <c r="B212" s="137" t="s">
        <v>297</v>
      </c>
      <c r="C212" s="141">
        <v>755</v>
      </c>
      <c r="D212" s="133">
        <v>386</v>
      </c>
      <c r="E212" s="133">
        <v>393</v>
      </c>
      <c r="F212" s="139"/>
      <c r="G212" s="135">
        <f t="shared" si="7"/>
        <v>-0.370192307692308</v>
      </c>
      <c r="H212" s="140">
        <v>624</v>
      </c>
    </row>
    <row r="213" s="114" customFormat="1" ht="24" customHeight="1" spans="1:8">
      <c r="A213" s="130">
        <v>2150501</v>
      </c>
      <c r="B213" s="137" t="s">
        <v>121</v>
      </c>
      <c r="C213" s="141">
        <v>404</v>
      </c>
      <c r="D213" s="133">
        <v>376</v>
      </c>
      <c r="E213" s="133">
        <v>383</v>
      </c>
      <c r="F213" s="139">
        <f t="shared" si="6"/>
        <v>1.0186170212766</v>
      </c>
      <c r="G213" s="135">
        <f t="shared" si="7"/>
        <v>0.0521978021978022</v>
      </c>
      <c r="H213" s="140">
        <v>364</v>
      </c>
    </row>
    <row r="214" s="114" customFormat="1" ht="24" customHeight="1" spans="1:8">
      <c r="A214" s="130">
        <v>2150502</v>
      </c>
      <c r="B214" s="137" t="s">
        <v>122</v>
      </c>
      <c r="C214" s="141">
        <v>351</v>
      </c>
      <c r="D214" s="133">
        <v>10</v>
      </c>
      <c r="E214" s="133">
        <v>10</v>
      </c>
      <c r="F214" s="139">
        <f t="shared" si="6"/>
        <v>1</v>
      </c>
      <c r="G214" s="135">
        <f t="shared" si="7"/>
        <v>-0.961538461538462</v>
      </c>
      <c r="H214" s="142">
        <v>260</v>
      </c>
    </row>
    <row r="215" s="114" customFormat="1" ht="24" customHeight="1" spans="1:8">
      <c r="A215" s="130">
        <v>21507</v>
      </c>
      <c r="B215" s="137" t="s">
        <v>298</v>
      </c>
      <c r="C215" s="138">
        <v>4364</v>
      </c>
      <c r="D215" s="133">
        <v>5176</v>
      </c>
      <c r="E215" s="133">
        <v>3305</v>
      </c>
      <c r="F215" s="139">
        <f t="shared" si="6"/>
        <v>0.638523956723339</v>
      </c>
      <c r="G215" s="135">
        <f t="shared" si="7"/>
        <v>-0.633510756265247</v>
      </c>
      <c r="H215" s="140">
        <v>9018</v>
      </c>
    </row>
    <row r="216" s="114" customFormat="1" ht="24" customHeight="1" spans="1:8">
      <c r="A216" s="130">
        <v>2150701</v>
      </c>
      <c r="B216" s="137" t="s">
        <v>121</v>
      </c>
      <c r="C216" s="141">
        <v>250</v>
      </c>
      <c r="D216" s="133">
        <v>240</v>
      </c>
      <c r="E216" s="133">
        <v>238</v>
      </c>
      <c r="F216" s="139">
        <f t="shared" si="6"/>
        <v>0.991666666666667</v>
      </c>
      <c r="G216" s="135">
        <f t="shared" si="7"/>
        <v>-0.0881226053639847</v>
      </c>
      <c r="H216" s="140">
        <v>261</v>
      </c>
    </row>
    <row r="217" s="114" customFormat="1" ht="24" customHeight="1" spans="1:8">
      <c r="A217" s="130">
        <v>2150702</v>
      </c>
      <c r="B217" s="137" t="s">
        <v>122</v>
      </c>
      <c r="C217" s="141">
        <v>104</v>
      </c>
      <c r="D217" s="133">
        <v>71</v>
      </c>
      <c r="E217" s="133">
        <v>104</v>
      </c>
      <c r="F217" s="139"/>
      <c r="G217" s="135">
        <f t="shared" si="7"/>
        <v>-0.803402646502836</v>
      </c>
      <c r="H217" s="140">
        <v>529</v>
      </c>
    </row>
    <row r="218" s="114" customFormat="1" ht="24" customHeight="1" spans="1:8">
      <c r="A218" s="130">
        <v>2150799</v>
      </c>
      <c r="B218" s="137" t="s">
        <v>299</v>
      </c>
      <c r="C218" s="138">
        <v>4010</v>
      </c>
      <c r="D218" s="133">
        <v>4865</v>
      </c>
      <c r="E218" s="133">
        <v>2963</v>
      </c>
      <c r="F218" s="139"/>
      <c r="G218" s="135">
        <f t="shared" si="7"/>
        <v>-0.639888186679631</v>
      </c>
      <c r="H218" s="140">
        <v>8228</v>
      </c>
    </row>
    <row r="219" s="114" customFormat="1" ht="24" customHeight="1" spans="1:8">
      <c r="A219" s="130">
        <v>21599</v>
      </c>
      <c r="B219" s="137" t="s">
        <v>300</v>
      </c>
      <c r="C219" s="141">
        <v>96</v>
      </c>
      <c r="D219" s="133">
        <v>88</v>
      </c>
      <c r="E219" s="133">
        <v>88</v>
      </c>
      <c r="F219" s="139"/>
      <c r="G219" s="135">
        <f t="shared" si="7"/>
        <v>-0.307086614173228</v>
      </c>
      <c r="H219" s="140">
        <v>127</v>
      </c>
    </row>
    <row r="220" s="114" customFormat="1" ht="24" customHeight="1" spans="1:8">
      <c r="A220" s="130">
        <v>2159999</v>
      </c>
      <c r="B220" s="137" t="s">
        <v>301</v>
      </c>
      <c r="C220" s="141">
        <v>96</v>
      </c>
      <c r="D220" s="133">
        <v>88</v>
      </c>
      <c r="E220" s="133">
        <v>88</v>
      </c>
      <c r="F220" s="139"/>
      <c r="G220" s="135">
        <f t="shared" si="7"/>
        <v>-0.307086614173228</v>
      </c>
      <c r="H220" s="140">
        <v>127</v>
      </c>
    </row>
    <row r="221" s="114" customFormat="1" ht="24" customHeight="1" spans="1:8">
      <c r="A221" s="130">
        <v>216</v>
      </c>
      <c r="B221" s="131" t="s">
        <v>302</v>
      </c>
      <c r="C221" s="132">
        <v>4324</v>
      </c>
      <c r="D221" s="133">
        <v>3405</v>
      </c>
      <c r="E221" s="133">
        <v>2904</v>
      </c>
      <c r="F221" s="139"/>
      <c r="G221" s="135">
        <f t="shared" si="7"/>
        <v>-0.589250353606789</v>
      </c>
      <c r="H221" s="136">
        <v>7070</v>
      </c>
    </row>
    <row r="222" s="114" customFormat="1" ht="24" customHeight="1" spans="1:8">
      <c r="A222" s="130">
        <v>21602</v>
      </c>
      <c r="B222" s="137" t="s">
        <v>303</v>
      </c>
      <c r="C222" s="141">
        <v>437</v>
      </c>
      <c r="D222" s="133">
        <v>200</v>
      </c>
      <c r="E222" s="133">
        <v>899</v>
      </c>
      <c r="F222" s="139"/>
      <c r="G222" s="135">
        <f t="shared" si="7"/>
        <v>-0.798204264870932</v>
      </c>
      <c r="H222" s="140">
        <v>4455</v>
      </c>
    </row>
    <row r="223" s="114" customFormat="1" ht="24" customHeight="1" spans="1:8">
      <c r="A223" s="130">
        <v>2160299</v>
      </c>
      <c r="B223" s="137" t="s">
        <v>304</v>
      </c>
      <c r="C223" s="141">
        <v>437</v>
      </c>
      <c r="D223" s="133">
        <v>200</v>
      </c>
      <c r="E223" s="133">
        <v>899</v>
      </c>
      <c r="F223" s="134"/>
      <c r="G223" s="135">
        <f t="shared" si="7"/>
        <v>-0.798204264870932</v>
      </c>
      <c r="H223" s="142">
        <v>4455</v>
      </c>
    </row>
    <row r="224" s="114" customFormat="1" ht="24" customHeight="1" spans="1:8">
      <c r="A224" s="130">
        <v>21606</v>
      </c>
      <c r="B224" s="137" t="s">
        <v>305</v>
      </c>
      <c r="C224" s="138">
        <v>3882</v>
      </c>
      <c r="D224" s="133">
        <v>3200</v>
      </c>
      <c r="E224" s="133">
        <v>2000</v>
      </c>
      <c r="F224" s="134"/>
      <c r="G224" s="135">
        <f t="shared" si="7"/>
        <v>-0.0909090909090909</v>
      </c>
      <c r="H224" s="140">
        <v>2200</v>
      </c>
    </row>
    <row r="225" s="114" customFormat="1" ht="24" customHeight="1" spans="1:8">
      <c r="A225" s="130">
        <v>2160699</v>
      </c>
      <c r="B225" s="137" t="s">
        <v>306</v>
      </c>
      <c r="C225" s="138">
        <v>3882</v>
      </c>
      <c r="D225" s="133">
        <v>3200</v>
      </c>
      <c r="E225" s="133">
        <v>2000</v>
      </c>
      <c r="F225" s="134"/>
      <c r="G225" s="135">
        <f t="shared" si="7"/>
        <v>-0.0909090909090909</v>
      </c>
      <c r="H225" s="140">
        <v>2200</v>
      </c>
    </row>
    <row r="226" s="114" customFormat="1" ht="24" customHeight="1" spans="1:8">
      <c r="A226" s="130">
        <v>21699</v>
      </c>
      <c r="B226" s="137" t="s">
        <v>307</v>
      </c>
      <c r="C226" s="141">
        <v>5</v>
      </c>
      <c r="D226" s="133">
        <v>5</v>
      </c>
      <c r="E226" s="133">
        <v>5</v>
      </c>
      <c r="F226" s="134">
        <f t="shared" si="6"/>
        <v>1</v>
      </c>
      <c r="G226" s="135">
        <f t="shared" si="7"/>
        <v>-0.987951807228916</v>
      </c>
      <c r="H226" s="140">
        <v>415</v>
      </c>
    </row>
    <row r="227" s="114" customFormat="1" ht="24" customHeight="1" spans="1:8">
      <c r="A227" s="130">
        <v>2169999</v>
      </c>
      <c r="B227" s="137" t="s">
        <v>308</v>
      </c>
      <c r="C227" s="141">
        <v>5</v>
      </c>
      <c r="D227" s="133">
        <v>5</v>
      </c>
      <c r="E227" s="133">
        <v>5</v>
      </c>
      <c r="F227" s="139">
        <f t="shared" si="6"/>
        <v>1</v>
      </c>
      <c r="G227" s="135">
        <f t="shared" si="7"/>
        <v>-0.987951807228916</v>
      </c>
      <c r="H227" s="140">
        <v>415</v>
      </c>
    </row>
    <row r="228" s="114" customFormat="1" ht="24" customHeight="1" spans="1:8">
      <c r="A228" s="130">
        <v>220</v>
      </c>
      <c r="B228" s="131" t="s">
        <v>309</v>
      </c>
      <c r="C228" s="132">
        <v>1013</v>
      </c>
      <c r="D228" s="133">
        <v>1015</v>
      </c>
      <c r="E228" s="133">
        <v>1001</v>
      </c>
      <c r="F228" s="139">
        <f t="shared" si="6"/>
        <v>0.986206896551724</v>
      </c>
      <c r="G228" s="135">
        <f t="shared" si="7"/>
        <v>-0.114942528735632</v>
      </c>
      <c r="H228" s="136">
        <v>1131</v>
      </c>
    </row>
    <row r="229" s="114" customFormat="1" ht="24" customHeight="1" spans="1:8">
      <c r="A229" s="130">
        <v>22001</v>
      </c>
      <c r="B229" s="137" t="s">
        <v>310</v>
      </c>
      <c r="C229" s="138">
        <v>1013</v>
      </c>
      <c r="D229" s="133">
        <v>1015</v>
      </c>
      <c r="E229" s="133">
        <v>1001</v>
      </c>
      <c r="F229" s="139">
        <f t="shared" si="6"/>
        <v>0.986206896551724</v>
      </c>
      <c r="G229" s="135">
        <f t="shared" si="7"/>
        <v>-0.114942528735632</v>
      </c>
      <c r="H229" s="140">
        <v>1131</v>
      </c>
    </row>
    <row r="230" s="114" customFormat="1" ht="24" customHeight="1" spans="1:8">
      <c r="A230" s="130">
        <v>2200150</v>
      </c>
      <c r="B230" s="133" t="s">
        <v>124</v>
      </c>
      <c r="C230" s="141">
        <v>925</v>
      </c>
      <c r="D230" s="133">
        <v>943</v>
      </c>
      <c r="E230" s="133">
        <v>917</v>
      </c>
      <c r="F230" s="139">
        <f t="shared" si="6"/>
        <v>0.972428419936373</v>
      </c>
      <c r="G230" s="135">
        <f t="shared" si="7"/>
        <v>-0.102739726027397</v>
      </c>
      <c r="H230" s="140">
        <v>1022</v>
      </c>
    </row>
    <row r="231" s="114" customFormat="1" ht="24" customHeight="1" spans="1:8">
      <c r="A231" s="130">
        <v>2200199</v>
      </c>
      <c r="B231" s="137" t="s">
        <v>311</v>
      </c>
      <c r="C231" s="141">
        <v>88</v>
      </c>
      <c r="D231" s="133">
        <v>72</v>
      </c>
      <c r="E231" s="133">
        <v>84</v>
      </c>
      <c r="F231" s="139">
        <f t="shared" si="6"/>
        <v>1.16666666666667</v>
      </c>
      <c r="G231" s="135">
        <f t="shared" si="7"/>
        <v>83</v>
      </c>
      <c r="H231" s="140">
        <v>1</v>
      </c>
    </row>
    <row r="232" s="114" customFormat="1" ht="24" customHeight="1" spans="1:8">
      <c r="A232" s="130">
        <v>221</v>
      </c>
      <c r="B232" s="131" t="s">
        <v>312</v>
      </c>
      <c r="C232" s="132">
        <v>4986</v>
      </c>
      <c r="D232" s="133">
        <v>3074</v>
      </c>
      <c r="E232" s="133">
        <v>3153</v>
      </c>
      <c r="F232" s="139">
        <f t="shared" si="6"/>
        <v>1.02569941444372</v>
      </c>
      <c r="G232" s="135">
        <f t="shared" si="7"/>
        <v>-0.662924951892239</v>
      </c>
      <c r="H232" s="136">
        <v>9354</v>
      </c>
    </row>
    <row r="233" s="114" customFormat="1" ht="24" customHeight="1" spans="1:8">
      <c r="A233" s="130">
        <v>22101</v>
      </c>
      <c r="B233" s="137" t="s">
        <v>313</v>
      </c>
      <c r="C233" s="138">
        <v>2613</v>
      </c>
      <c r="D233" s="133">
        <v>618</v>
      </c>
      <c r="E233" s="133">
        <v>744</v>
      </c>
      <c r="F233" s="139">
        <f t="shared" si="6"/>
        <v>1.20388349514563</v>
      </c>
      <c r="G233" s="135">
        <f t="shared" si="7"/>
        <v>-0.849392712550607</v>
      </c>
      <c r="H233" s="140">
        <v>4940</v>
      </c>
    </row>
    <row r="234" s="114" customFormat="1" ht="24" customHeight="1" spans="1:8">
      <c r="A234" s="130">
        <v>2210107</v>
      </c>
      <c r="B234" s="137" t="s">
        <v>314</v>
      </c>
      <c r="C234" s="141">
        <v>110</v>
      </c>
      <c r="D234" s="133">
        <v>74</v>
      </c>
      <c r="E234" s="133">
        <v>100</v>
      </c>
      <c r="F234" s="139">
        <f t="shared" si="6"/>
        <v>1.35135135135135</v>
      </c>
      <c r="G234" s="135">
        <f t="shared" si="7"/>
        <v>0.204819277108434</v>
      </c>
      <c r="H234" s="140">
        <v>83</v>
      </c>
    </row>
    <row r="235" s="114" customFormat="1" ht="24" customHeight="1" spans="1:8">
      <c r="A235" s="130">
        <v>2210108</v>
      </c>
      <c r="B235" s="137" t="s">
        <v>315</v>
      </c>
      <c r="C235" s="138">
        <v>1784</v>
      </c>
      <c r="D235" s="133">
        <v>544</v>
      </c>
      <c r="E235" s="133">
        <v>644</v>
      </c>
      <c r="F235" s="139">
        <f t="shared" si="6"/>
        <v>1.18382352941176</v>
      </c>
      <c r="G235" s="135">
        <f t="shared" si="7"/>
        <v>-0.822687224669604</v>
      </c>
      <c r="H235" s="140">
        <v>3632</v>
      </c>
    </row>
    <row r="236" s="114" customFormat="1" ht="24" customHeight="1" spans="1:8">
      <c r="A236" s="130">
        <v>2210199</v>
      </c>
      <c r="B236" s="137" t="s">
        <v>316</v>
      </c>
      <c r="C236" s="141">
        <v>719</v>
      </c>
      <c r="D236" s="133"/>
      <c r="E236" s="133"/>
      <c r="F236" s="139"/>
      <c r="G236" s="135">
        <f t="shared" si="7"/>
        <v>-1</v>
      </c>
      <c r="H236" s="140">
        <v>1225</v>
      </c>
    </row>
    <row r="237" s="114" customFormat="1" ht="24" customHeight="1" spans="1:8">
      <c r="A237" s="130">
        <v>22102</v>
      </c>
      <c r="B237" s="137" t="s">
        <v>317</v>
      </c>
      <c r="C237" s="138">
        <v>2070</v>
      </c>
      <c r="D237" s="133">
        <v>2068</v>
      </c>
      <c r="E237" s="133">
        <v>2025</v>
      </c>
      <c r="F237" s="139">
        <f t="shared" si="6"/>
        <v>0.979206963249516</v>
      </c>
      <c r="G237" s="135">
        <f t="shared" si="7"/>
        <v>-0.474844398340249</v>
      </c>
      <c r="H237" s="140">
        <v>3856</v>
      </c>
    </row>
    <row r="238" s="114" customFormat="1" ht="24" customHeight="1" spans="1:8">
      <c r="A238" s="130">
        <v>2210201</v>
      </c>
      <c r="B238" s="137" t="s">
        <v>318</v>
      </c>
      <c r="C238" s="138">
        <v>2070</v>
      </c>
      <c r="D238" s="133">
        <v>2068</v>
      </c>
      <c r="E238" s="133">
        <v>2025</v>
      </c>
      <c r="F238" s="139"/>
      <c r="G238" s="135">
        <f t="shared" si="7"/>
        <v>-0.474844398340249</v>
      </c>
      <c r="H238" s="140">
        <v>3856</v>
      </c>
    </row>
    <row r="239" s="114" customFormat="1" ht="24" customHeight="1" spans="1:8">
      <c r="A239" s="130">
        <v>22103</v>
      </c>
      <c r="B239" s="137" t="s">
        <v>319</v>
      </c>
      <c r="C239" s="141">
        <v>303</v>
      </c>
      <c r="D239" s="133">
        <v>388</v>
      </c>
      <c r="E239" s="133">
        <v>384</v>
      </c>
      <c r="F239" s="139">
        <f t="shared" si="6"/>
        <v>0.989690721649485</v>
      </c>
      <c r="G239" s="135">
        <f t="shared" si="7"/>
        <v>-0.311827956989247</v>
      </c>
      <c r="H239" s="140">
        <v>558</v>
      </c>
    </row>
    <row r="240" s="114" customFormat="1" ht="24" customHeight="1" spans="1:8">
      <c r="A240" s="130">
        <v>2210399</v>
      </c>
      <c r="B240" s="137" t="s">
        <v>320</v>
      </c>
      <c r="C240" s="141">
        <v>303</v>
      </c>
      <c r="D240" s="133">
        <v>388</v>
      </c>
      <c r="E240" s="133">
        <v>384</v>
      </c>
      <c r="F240" s="134">
        <f t="shared" si="6"/>
        <v>0.989690721649485</v>
      </c>
      <c r="G240" s="135">
        <f t="shared" si="7"/>
        <v>-0.290203327171904</v>
      </c>
      <c r="H240" s="136">
        <v>541</v>
      </c>
    </row>
    <row r="241" s="114" customFormat="1" ht="24" customHeight="1" spans="1:8">
      <c r="A241" s="147"/>
      <c r="B241" s="131" t="s">
        <v>321</v>
      </c>
      <c r="C241" s="132">
        <v>2000</v>
      </c>
      <c r="D241" s="133"/>
      <c r="E241" s="133"/>
      <c r="F241" s="139"/>
      <c r="G241" s="135">
        <f t="shared" si="7"/>
        <v>-1</v>
      </c>
      <c r="H241" s="140">
        <v>2018</v>
      </c>
    </row>
    <row r="242" s="114" customFormat="1" ht="24" customHeight="1" spans="1:8">
      <c r="A242" s="130">
        <v>229</v>
      </c>
      <c r="B242" s="131" t="s">
        <v>322</v>
      </c>
      <c r="C242" s="145">
        <v>10</v>
      </c>
      <c r="D242" s="133">
        <v>500</v>
      </c>
      <c r="E242" s="133">
        <v>1000</v>
      </c>
      <c r="F242" s="139">
        <f t="shared" si="6"/>
        <v>2</v>
      </c>
      <c r="G242" s="135">
        <f t="shared" si="7"/>
        <v>4.23560209424084</v>
      </c>
      <c r="H242" s="114">
        <v>191</v>
      </c>
    </row>
    <row r="243" s="114" customFormat="1" ht="24" customHeight="1" spans="1:8">
      <c r="A243" s="130">
        <v>22999</v>
      </c>
      <c r="B243" s="137" t="s">
        <v>323</v>
      </c>
      <c r="C243" s="141">
        <v>10</v>
      </c>
      <c r="D243" s="133">
        <v>500</v>
      </c>
      <c r="E243" s="133">
        <v>1000</v>
      </c>
      <c r="F243" s="139">
        <f t="shared" si="6"/>
        <v>2</v>
      </c>
      <c r="G243" s="135">
        <f t="shared" si="7"/>
        <v>4.23560209424084</v>
      </c>
      <c r="H243" s="114">
        <v>191</v>
      </c>
    </row>
    <row r="244" s="114" customFormat="1" ht="24" customHeight="1" spans="1:8">
      <c r="A244" s="130">
        <v>2299999</v>
      </c>
      <c r="B244" s="137" t="s">
        <v>324</v>
      </c>
      <c r="C244" s="141">
        <v>10</v>
      </c>
      <c r="D244" s="133">
        <v>500</v>
      </c>
      <c r="E244" s="133">
        <v>1000</v>
      </c>
      <c r="F244" s="139">
        <f t="shared" si="6"/>
        <v>2</v>
      </c>
      <c r="G244" s="135">
        <f t="shared" si="7"/>
        <v>4.23560209424084</v>
      </c>
      <c r="H244" s="114">
        <v>191</v>
      </c>
    </row>
    <row r="245" s="114" customFormat="1" ht="24" customHeight="1" spans="1:8">
      <c r="A245" s="130">
        <v>232</v>
      </c>
      <c r="B245" s="131" t="s">
        <v>325</v>
      </c>
      <c r="C245" s="145" t="s">
        <v>276</v>
      </c>
      <c r="D245" s="133">
        <v>6133</v>
      </c>
      <c r="E245" s="133">
        <v>6133</v>
      </c>
      <c r="F245" s="139">
        <f t="shared" si="6"/>
        <v>1</v>
      </c>
      <c r="G245" s="135">
        <f t="shared" si="7"/>
        <v>-0.00728391065069602</v>
      </c>
      <c r="H245" s="148">
        <v>6178</v>
      </c>
    </row>
    <row r="246" s="114" customFormat="1" ht="24" customHeight="1" spans="1:8">
      <c r="A246" s="130">
        <v>23203</v>
      </c>
      <c r="B246" s="137" t="s">
        <v>326</v>
      </c>
      <c r="C246" s="141" t="s">
        <v>276</v>
      </c>
      <c r="D246" s="133">
        <v>6133</v>
      </c>
      <c r="E246" s="133">
        <v>6133</v>
      </c>
      <c r="F246" s="139">
        <f t="shared" si="6"/>
        <v>1</v>
      </c>
      <c r="G246" s="135">
        <f t="shared" si="7"/>
        <v>-0.00728391065069602</v>
      </c>
      <c r="H246" s="148">
        <v>6178</v>
      </c>
    </row>
    <row r="247" s="114" customFormat="1" ht="24" customHeight="1" spans="1:8">
      <c r="A247" s="130">
        <v>2320301</v>
      </c>
      <c r="B247" s="137" t="s">
        <v>327</v>
      </c>
      <c r="C247" s="141" t="s">
        <v>276</v>
      </c>
      <c r="D247" s="133">
        <v>6133</v>
      </c>
      <c r="E247" s="133">
        <v>6133</v>
      </c>
      <c r="F247" s="134">
        <f t="shared" si="6"/>
        <v>1</v>
      </c>
      <c r="G247" s="135">
        <f t="shared" si="7"/>
        <v>-0.00728391065069602</v>
      </c>
      <c r="H247" s="148">
        <v>6178</v>
      </c>
    </row>
    <row r="248" s="114" customFormat="1" ht="24" customHeight="1" spans="1:8">
      <c r="A248" s="130">
        <v>233</v>
      </c>
      <c r="B248" s="131" t="s">
        <v>328</v>
      </c>
      <c r="C248" s="145" t="s">
        <v>276</v>
      </c>
      <c r="D248" s="133">
        <v>6</v>
      </c>
      <c r="E248" s="133">
        <v>5</v>
      </c>
      <c r="F248" s="139">
        <f t="shared" si="6"/>
        <v>0.833333333333333</v>
      </c>
      <c r="G248" s="135">
        <f t="shared" si="7"/>
        <v>-0.772727272727273</v>
      </c>
      <c r="H248" s="148">
        <v>22</v>
      </c>
    </row>
    <row r="249" s="114" customFormat="1" ht="24" customHeight="1" spans="1:8">
      <c r="A249" s="130">
        <v>23303</v>
      </c>
      <c r="B249" s="137" t="s">
        <v>329</v>
      </c>
      <c r="C249" s="141" t="s">
        <v>276</v>
      </c>
      <c r="D249" s="133">
        <v>6</v>
      </c>
      <c r="E249" s="133">
        <v>5</v>
      </c>
      <c r="F249" s="139">
        <f t="shared" si="6"/>
        <v>0.833333333333333</v>
      </c>
      <c r="G249" s="135">
        <f t="shared" si="7"/>
        <v>-0.772727272727273</v>
      </c>
      <c r="H249" s="148">
        <v>22</v>
      </c>
    </row>
    <row r="250" s="115" customFormat="1" ht="24" customHeight="1" spans="1:8">
      <c r="A250" s="130">
        <v>2330301</v>
      </c>
      <c r="B250" s="137" t="s">
        <v>330</v>
      </c>
      <c r="C250" s="149"/>
      <c r="D250" s="149"/>
      <c r="E250" s="149"/>
      <c r="F250" s="134"/>
      <c r="G250" s="135">
        <f t="shared" si="7"/>
        <v>-1</v>
      </c>
      <c r="H250" s="148">
        <v>22</v>
      </c>
    </row>
    <row r="251" s="115" customFormat="1" ht="24" customHeight="1" spans="1:8">
      <c r="A251" s="150"/>
      <c r="B251" s="151" t="s">
        <v>103</v>
      </c>
      <c r="C251" s="136">
        <v>181371</v>
      </c>
      <c r="D251" s="136">
        <v>164752</v>
      </c>
      <c r="E251" s="136">
        <v>164780</v>
      </c>
      <c r="F251" s="134">
        <f>E251/D251</f>
        <v>1.00016995241332</v>
      </c>
      <c r="G251" s="135">
        <f t="shared" si="7"/>
        <v>-0.0670048807002842</v>
      </c>
      <c r="H251" s="136">
        <v>176614</v>
      </c>
    </row>
  </sheetData>
  <autoFilter xmlns:etc="http://www.wps.cn/officeDocument/2017/etCustomData" ref="A4:H251" etc:filterBottomFollowUsedRange="0">
    <extLst/>
  </autoFilter>
  <mergeCells count="3">
    <mergeCell ref="A1:G1"/>
    <mergeCell ref="A2:G2"/>
    <mergeCell ref="A3:G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71" orientation="portrait" horizontalDpi="600"/>
  <headerFooter alignWithMargins="0"/>
  <ignoredErrors>
    <ignoredError sqref="A18:F21 A22:F29 A30:F32 H30:H31 A33:F41 H39 A42:F48 A49:F56 A57:F61 A62:F66 A67:F68 A69:F72 A73:F76 A77:E77 A78:F79 A80:F81 A82:E85 A86:F89 A90:F97 A98:F106 A107:F110 A111:F116 A117:E117 A118:F121 A122:E122 A123:F126 A127:F145 H127:H144 A146:F148 A149:E150 A151:F155 A156:F158 A159:E159 A160:F161 A162:F166 A167:E169 A170:F171 A172:E172 A173:F178 A179:E179 A180:F186 A187:F189 A1:H4 A5:F6 H5 A7:F14 H7:H9 A15:E15 A16:F17 A190:B191 D190:F191 A192:F197 A198:F203 A204:F216 A217:F218 A219:F222 A223:F225 A226:F236 A237:F240 A241:E241 A242:F244 A245:B249 D245:F246 D247:F249 A251:B251 F251 H251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H29"/>
  <sheetViews>
    <sheetView showZeros="0" view="pageBreakPreview" zoomScaleNormal="100" topLeftCell="A2" workbookViewId="0">
      <selection activeCell="K5" sqref="K5"/>
    </sheetView>
  </sheetViews>
  <sheetFormatPr defaultColWidth="12.2" defaultRowHeight="15.6" customHeight="1" outlineLevelCol="7"/>
  <cols>
    <col min="1" max="1" width="9.375" style="94" customWidth="1"/>
    <col min="2" max="2" width="27.75" style="94" customWidth="1"/>
    <col min="3" max="3" width="11.5" style="95" customWidth="1"/>
    <col min="4" max="4" width="9.25" style="95" customWidth="1"/>
    <col min="5" max="5" width="9.25" style="94" customWidth="1"/>
    <col min="6" max="6" width="10.625" style="94" customWidth="1"/>
    <col min="7" max="7" width="12.2" style="94"/>
    <col min="8" max="8" width="12.2" style="94" hidden="1" customWidth="1"/>
    <col min="9" max="245" width="12.2" style="94"/>
    <col min="246" max="246" width="9.4" style="94" customWidth="1"/>
    <col min="247" max="247" width="34.7" style="94" customWidth="1"/>
    <col min="248" max="251" width="19.6" style="94" customWidth="1"/>
    <col min="252" max="501" width="12.2" style="94"/>
    <col min="502" max="502" width="9.4" style="94" customWidth="1"/>
    <col min="503" max="503" width="34.7" style="94" customWidth="1"/>
    <col min="504" max="507" width="19.6" style="94" customWidth="1"/>
    <col min="508" max="757" width="12.2" style="94"/>
    <col min="758" max="758" width="9.4" style="94" customWidth="1"/>
    <col min="759" max="759" width="34.7" style="94" customWidth="1"/>
    <col min="760" max="763" width="19.6" style="94" customWidth="1"/>
    <col min="764" max="1013" width="12.2" style="94"/>
    <col min="1014" max="1014" width="9.4" style="94" customWidth="1"/>
    <col min="1015" max="1015" width="34.7" style="94" customWidth="1"/>
    <col min="1016" max="1019" width="19.6" style="94" customWidth="1"/>
    <col min="1020" max="1269" width="12.2" style="94"/>
    <col min="1270" max="1270" width="9.4" style="94" customWidth="1"/>
    <col min="1271" max="1271" width="34.7" style="94" customWidth="1"/>
    <col min="1272" max="1275" width="19.6" style="94" customWidth="1"/>
    <col min="1276" max="1525" width="12.2" style="94"/>
    <col min="1526" max="1526" width="9.4" style="94" customWidth="1"/>
    <col min="1527" max="1527" width="34.7" style="94" customWidth="1"/>
    <col min="1528" max="1531" width="19.6" style="94" customWidth="1"/>
    <col min="1532" max="1781" width="12.2" style="94"/>
    <col min="1782" max="1782" width="9.4" style="94" customWidth="1"/>
    <col min="1783" max="1783" width="34.7" style="94" customWidth="1"/>
    <col min="1784" max="1787" width="19.6" style="94" customWidth="1"/>
    <col min="1788" max="2037" width="12.2" style="94"/>
    <col min="2038" max="2038" width="9.4" style="94" customWidth="1"/>
    <col min="2039" max="2039" width="34.7" style="94" customWidth="1"/>
    <col min="2040" max="2043" width="19.6" style="94" customWidth="1"/>
    <col min="2044" max="2293" width="12.2" style="94"/>
    <col min="2294" max="2294" width="9.4" style="94" customWidth="1"/>
    <col min="2295" max="2295" width="34.7" style="94" customWidth="1"/>
    <col min="2296" max="2299" width="19.6" style="94" customWidth="1"/>
    <col min="2300" max="2549" width="12.2" style="94"/>
    <col min="2550" max="2550" width="9.4" style="94" customWidth="1"/>
    <col min="2551" max="2551" width="34.7" style="94" customWidth="1"/>
    <col min="2552" max="2555" width="19.6" style="94" customWidth="1"/>
    <col min="2556" max="2805" width="12.2" style="94"/>
    <col min="2806" max="2806" width="9.4" style="94" customWidth="1"/>
    <col min="2807" max="2807" width="34.7" style="94" customWidth="1"/>
    <col min="2808" max="2811" width="19.6" style="94" customWidth="1"/>
    <col min="2812" max="3061" width="12.2" style="94"/>
    <col min="3062" max="3062" width="9.4" style="94" customWidth="1"/>
    <col min="3063" max="3063" width="34.7" style="94" customWidth="1"/>
    <col min="3064" max="3067" width="19.6" style="94" customWidth="1"/>
    <col min="3068" max="3317" width="12.2" style="94"/>
    <col min="3318" max="3318" width="9.4" style="94" customWidth="1"/>
    <col min="3319" max="3319" width="34.7" style="94" customWidth="1"/>
    <col min="3320" max="3323" width="19.6" style="94" customWidth="1"/>
    <col min="3324" max="3573" width="12.2" style="94"/>
    <col min="3574" max="3574" width="9.4" style="94" customWidth="1"/>
    <col min="3575" max="3575" width="34.7" style="94" customWidth="1"/>
    <col min="3576" max="3579" width="19.6" style="94" customWidth="1"/>
    <col min="3580" max="3829" width="12.2" style="94"/>
    <col min="3830" max="3830" width="9.4" style="94" customWidth="1"/>
    <col min="3831" max="3831" width="34.7" style="94" customWidth="1"/>
    <col min="3832" max="3835" width="19.6" style="94" customWidth="1"/>
    <col min="3836" max="4085" width="12.2" style="94"/>
    <col min="4086" max="4086" width="9.4" style="94" customWidth="1"/>
    <col min="4087" max="4087" width="34.7" style="94" customWidth="1"/>
    <col min="4088" max="4091" width="19.6" style="94" customWidth="1"/>
    <col min="4092" max="4341" width="12.2" style="94"/>
    <col min="4342" max="4342" width="9.4" style="94" customWidth="1"/>
    <col min="4343" max="4343" width="34.7" style="94" customWidth="1"/>
    <col min="4344" max="4347" width="19.6" style="94" customWidth="1"/>
    <col min="4348" max="4597" width="12.2" style="94"/>
    <col min="4598" max="4598" width="9.4" style="94" customWidth="1"/>
    <col min="4599" max="4599" width="34.7" style="94" customWidth="1"/>
    <col min="4600" max="4603" width="19.6" style="94" customWidth="1"/>
    <col min="4604" max="4853" width="12.2" style="94"/>
    <col min="4854" max="4854" width="9.4" style="94" customWidth="1"/>
    <col min="4855" max="4855" width="34.7" style="94" customWidth="1"/>
    <col min="4856" max="4859" width="19.6" style="94" customWidth="1"/>
    <col min="4860" max="5109" width="12.2" style="94"/>
    <col min="5110" max="5110" width="9.4" style="94" customWidth="1"/>
    <col min="5111" max="5111" width="34.7" style="94" customWidth="1"/>
    <col min="5112" max="5115" width="19.6" style="94" customWidth="1"/>
    <col min="5116" max="5365" width="12.2" style="94"/>
    <col min="5366" max="5366" width="9.4" style="94" customWidth="1"/>
    <col min="5367" max="5367" width="34.7" style="94" customWidth="1"/>
    <col min="5368" max="5371" width="19.6" style="94" customWidth="1"/>
    <col min="5372" max="5621" width="12.2" style="94"/>
    <col min="5622" max="5622" width="9.4" style="94" customWidth="1"/>
    <col min="5623" max="5623" width="34.7" style="94" customWidth="1"/>
    <col min="5624" max="5627" width="19.6" style="94" customWidth="1"/>
    <col min="5628" max="5877" width="12.2" style="94"/>
    <col min="5878" max="5878" width="9.4" style="94" customWidth="1"/>
    <col min="5879" max="5879" width="34.7" style="94" customWidth="1"/>
    <col min="5880" max="5883" width="19.6" style="94" customWidth="1"/>
    <col min="5884" max="6133" width="12.2" style="94"/>
    <col min="6134" max="6134" width="9.4" style="94" customWidth="1"/>
    <col min="6135" max="6135" width="34.7" style="94" customWidth="1"/>
    <col min="6136" max="6139" width="19.6" style="94" customWidth="1"/>
    <col min="6140" max="6389" width="12.2" style="94"/>
    <col min="6390" max="6390" width="9.4" style="94" customWidth="1"/>
    <col min="6391" max="6391" width="34.7" style="94" customWidth="1"/>
    <col min="6392" max="6395" width="19.6" style="94" customWidth="1"/>
    <col min="6396" max="6645" width="12.2" style="94"/>
    <col min="6646" max="6646" width="9.4" style="94" customWidth="1"/>
    <col min="6647" max="6647" width="34.7" style="94" customWidth="1"/>
    <col min="6648" max="6651" width="19.6" style="94" customWidth="1"/>
    <col min="6652" max="6901" width="12.2" style="94"/>
    <col min="6902" max="6902" width="9.4" style="94" customWidth="1"/>
    <col min="6903" max="6903" width="34.7" style="94" customWidth="1"/>
    <col min="6904" max="6907" width="19.6" style="94" customWidth="1"/>
    <col min="6908" max="7157" width="12.2" style="94"/>
    <col min="7158" max="7158" width="9.4" style="94" customWidth="1"/>
    <col min="7159" max="7159" width="34.7" style="94" customWidth="1"/>
    <col min="7160" max="7163" width="19.6" style="94" customWidth="1"/>
    <col min="7164" max="7413" width="12.2" style="94"/>
    <col min="7414" max="7414" width="9.4" style="94" customWidth="1"/>
    <col min="7415" max="7415" width="34.7" style="94" customWidth="1"/>
    <col min="7416" max="7419" width="19.6" style="94" customWidth="1"/>
    <col min="7420" max="7669" width="12.2" style="94"/>
    <col min="7670" max="7670" width="9.4" style="94" customWidth="1"/>
    <col min="7671" max="7671" width="34.7" style="94" customWidth="1"/>
    <col min="7672" max="7675" width="19.6" style="94" customWidth="1"/>
    <col min="7676" max="7925" width="12.2" style="94"/>
    <col min="7926" max="7926" width="9.4" style="94" customWidth="1"/>
    <col min="7927" max="7927" width="34.7" style="94" customWidth="1"/>
    <col min="7928" max="7931" width="19.6" style="94" customWidth="1"/>
    <col min="7932" max="8181" width="12.2" style="94"/>
    <col min="8182" max="8182" width="9.4" style="94" customWidth="1"/>
    <col min="8183" max="8183" width="34.7" style="94" customWidth="1"/>
    <col min="8184" max="8187" width="19.6" style="94" customWidth="1"/>
    <col min="8188" max="8437" width="12.2" style="94"/>
    <col min="8438" max="8438" width="9.4" style="94" customWidth="1"/>
    <col min="8439" max="8439" width="34.7" style="94" customWidth="1"/>
    <col min="8440" max="8443" width="19.6" style="94" customWidth="1"/>
    <col min="8444" max="8693" width="12.2" style="94"/>
    <col min="8694" max="8694" width="9.4" style="94" customWidth="1"/>
    <col min="8695" max="8695" width="34.7" style="94" customWidth="1"/>
    <col min="8696" max="8699" width="19.6" style="94" customWidth="1"/>
    <col min="8700" max="8949" width="12.2" style="94"/>
    <col min="8950" max="8950" width="9.4" style="94" customWidth="1"/>
    <col min="8951" max="8951" width="34.7" style="94" customWidth="1"/>
    <col min="8952" max="8955" width="19.6" style="94" customWidth="1"/>
    <col min="8956" max="9205" width="12.2" style="94"/>
    <col min="9206" max="9206" width="9.4" style="94" customWidth="1"/>
    <col min="9207" max="9207" width="34.7" style="94" customWidth="1"/>
    <col min="9208" max="9211" width="19.6" style="94" customWidth="1"/>
    <col min="9212" max="9461" width="12.2" style="94"/>
    <col min="9462" max="9462" width="9.4" style="94" customWidth="1"/>
    <col min="9463" max="9463" width="34.7" style="94" customWidth="1"/>
    <col min="9464" max="9467" width="19.6" style="94" customWidth="1"/>
    <col min="9468" max="9717" width="12.2" style="94"/>
    <col min="9718" max="9718" width="9.4" style="94" customWidth="1"/>
    <col min="9719" max="9719" width="34.7" style="94" customWidth="1"/>
    <col min="9720" max="9723" width="19.6" style="94" customWidth="1"/>
    <col min="9724" max="9973" width="12.2" style="94"/>
    <col min="9974" max="9974" width="9.4" style="94" customWidth="1"/>
    <col min="9975" max="9975" width="34.7" style="94" customWidth="1"/>
    <col min="9976" max="9979" width="19.6" style="94" customWidth="1"/>
    <col min="9980" max="10229" width="12.2" style="94"/>
    <col min="10230" max="10230" width="9.4" style="94" customWidth="1"/>
    <col min="10231" max="10231" width="34.7" style="94" customWidth="1"/>
    <col min="10232" max="10235" width="19.6" style="94" customWidth="1"/>
    <col min="10236" max="10485" width="12.2" style="94"/>
    <col min="10486" max="10486" width="9.4" style="94" customWidth="1"/>
    <col min="10487" max="10487" width="34.7" style="94" customWidth="1"/>
    <col min="10488" max="10491" width="19.6" style="94" customWidth="1"/>
    <col min="10492" max="10741" width="12.2" style="94"/>
    <col min="10742" max="10742" width="9.4" style="94" customWidth="1"/>
    <col min="10743" max="10743" width="34.7" style="94" customWidth="1"/>
    <col min="10744" max="10747" width="19.6" style="94" customWidth="1"/>
    <col min="10748" max="10997" width="12.2" style="94"/>
    <col min="10998" max="10998" width="9.4" style="94" customWidth="1"/>
    <col min="10999" max="10999" width="34.7" style="94" customWidth="1"/>
    <col min="11000" max="11003" width="19.6" style="94" customWidth="1"/>
    <col min="11004" max="11253" width="12.2" style="94"/>
    <col min="11254" max="11254" width="9.4" style="94" customWidth="1"/>
    <col min="11255" max="11255" width="34.7" style="94" customWidth="1"/>
    <col min="11256" max="11259" width="19.6" style="94" customWidth="1"/>
    <col min="11260" max="11509" width="12.2" style="94"/>
    <col min="11510" max="11510" width="9.4" style="94" customWidth="1"/>
    <col min="11511" max="11511" width="34.7" style="94" customWidth="1"/>
    <col min="11512" max="11515" width="19.6" style="94" customWidth="1"/>
    <col min="11516" max="11765" width="12.2" style="94"/>
    <col min="11766" max="11766" width="9.4" style="94" customWidth="1"/>
    <col min="11767" max="11767" width="34.7" style="94" customWidth="1"/>
    <col min="11768" max="11771" width="19.6" style="94" customWidth="1"/>
    <col min="11772" max="12021" width="12.2" style="94"/>
    <col min="12022" max="12022" width="9.4" style="94" customWidth="1"/>
    <col min="12023" max="12023" width="34.7" style="94" customWidth="1"/>
    <col min="12024" max="12027" width="19.6" style="94" customWidth="1"/>
    <col min="12028" max="12277" width="12.2" style="94"/>
    <col min="12278" max="12278" width="9.4" style="94" customWidth="1"/>
    <col min="12279" max="12279" width="34.7" style="94" customWidth="1"/>
    <col min="12280" max="12283" width="19.6" style="94" customWidth="1"/>
    <col min="12284" max="12533" width="12.2" style="94"/>
    <col min="12534" max="12534" width="9.4" style="94" customWidth="1"/>
    <col min="12535" max="12535" width="34.7" style="94" customWidth="1"/>
    <col min="12536" max="12539" width="19.6" style="94" customWidth="1"/>
    <col min="12540" max="12789" width="12.2" style="94"/>
    <col min="12790" max="12790" width="9.4" style="94" customWidth="1"/>
    <col min="12791" max="12791" width="34.7" style="94" customWidth="1"/>
    <col min="12792" max="12795" width="19.6" style="94" customWidth="1"/>
    <col min="12796" max="13045" width="12.2" style="94"/>
    <col min="13046" max="13046" width="9.4" style="94" customWidth="1"/>
    <col min="13047" max="13047" width="34.7" style="94" customWidth="1"/>
    <col min="13048" max="13051" width="19.6" style="94" customWidth="1"/>
    <col min="13052" max="13301" width="12.2" style="94"/>
    <col min="13302" max="13302" width="9.4" style="94" customWidth="1"/>
    <col min="13303" max="13303" width="34.7" style="94" customWidth="1"/>
    <col min="13304" max="13307" width="19.6" style="94" customWidth="1"/>
    <col min="13308" max="13557" width="12.2" style="94"/>
    <col min="13558" max="13558" width="9.4" style="94" customWidth="1"/>
    <col min="13559" max="13559" width="34.7" style="94" customWidth="1"/>
    <col min="13560" max="13563" width="19.6" style="94" customWidth="1"/>
    <col min="13564" max="13813" width="12.2" style="94"/>
    <col min="13814" max="13814" width="9.4" style="94" customWidth="1"/>
    <col min="13815" max="13815" width="34.7" style="94" customWidth="1"/>
    <col min="13816" max="13819" width="19.6" style="94" customWidth="1"/>
    <col min="13820" max="14069" width="12.2" style="94"/>
    <col min="14070" max="14070" width="9.4" style="94" customWidth="1"/>
    <col min="14071" max="14071" width="34.7" style="94" customWidth="1"/>
    <col min="14072" max="14075" width="19.6" style="94" customWidth="1"/>
    <col min="14076" max="14325" width="12.2" style="94"/>
    <col min="14326" max="14326" width="9.4" style="94" customWidth="1"/>
    <col min="14327" max="14327" width="34.7" style="94" customWidth="1"/>
    <col min="14328" max="14331" width="19.6" style="94" customWidth="1"/>
    <col min="14332" max="14581" width="12.2" style="94"/>
    <col min="14582" max="14582" width="9.4" style="94" customWidth="1"/>
    <col min="14583" max="14583" width="34.7" style="94" customWidth="1"/>
    <col min="14584" max="14587" width="19.6" style="94" customWidth="1"/>
    <col min="14588" max="14837" width="12.2" style="94"/>
    <col min="14838" max="14838" width="9.4" style="94" customWidth="1"/>
    <col min="14839" max="14839" width="34.7" style="94" customWidth="1"/>
    <col min="14840" max="14843" width="19.6" style="94" customWidth="1"/>
    <col min="14844" max="15093" width="12.2" style="94"/>
    <col min="15094" max="15094" width="9.4" style="94" customWidth="1"/>
    <col min="15095" max="15095" width="34.7" style="94" customWidth="1"/>
    <col min="15096" max="15099" width="19.6" style="94" customWidth="1"/>
    <col min="15100" max="15349" width="12.2" style="94"/>
    <col min="15350" max="15350" width="9.4" style="94" customWidth="1"/>
    <col min="15351" max="15351" width="34.7" style="94" customWidth="1"/>
    <col min="15352" max="15355" width="19.6" style="94" customWidth="1"/>
    <col min="15356" max="15605" width="12.2" style="94"/>
    <col min="15606" max="15606" width="9.4" style="94" customWidth="1"/>
    <col min="15607" max="15607" width="34.7" style="94" customWidth="1"/>
    <col min="15608" max="15611" width="19.6" style="94" customWidth="1"/>
    <col min="15612" max="15861" width="12.2" style="94"/>
    <col min="15862" max="15862" width="9.4" style="94" customWidth="1"/>
    <col min="15863" max="15863" width="34.7" style="94" customWidth="1"/>
    <col min="15864" max="15867" width="19.6" style="94" customWidth="1"/>
    <col min="15868" max="16117" width="12.2" style="94"/>
    <col min="16118" max="16118" width="9.4" style="94" customWidth="1"/>
    <col min="16119" max="16119" width="34.7" style="94" customWidth="1"/>
    <col min="16120" max="16123" width="19.6" style="94" customWidth="1"/>
    <col min="16124" max="16384" width="12.2" style="94"/>
  </cols>
  <sheetData>
    <row r="1" customFormat="1" ht="27.6" customHeight="1" spans="1:7">
      <c r="A1" s="96" t="s">
        <v>331</v>
      </c>
      <c r="B1" s="96"/>
      <c r="C1" s="97"/>
      <c r="D1" s="97"/>
      <c r="E1" s="96"/>
      <c r="F1" s="96"/>
      <c r="G1" s="96"/>
    </row>
    <row r="2" s="2" customFormat="1" ht="29.25" customHeight="1" spans="1:7">
      <c r="A2" s="20" t="s">
        <v>332</v>
      </c>
      <c r="B2" s="20"/>
      <c r="C2" s="98"/>
      <c r="D2" s="98"/>
      <c r="E2" s="20"/>
      <c r="F2" s="20"/>
      <c r="G2" s="20"/>
    </row>
    <row r="3" customFormat="1" ht="24" customHeight="1" spans="1:7">
      <c r="A3" s="5" t="s">
        <v>50</v>
      </c>
      <c r="B3" s="5"/>
      <c r="C3" s="99"/>
      <c r="D3" s="99"/>
      <c r="E3" s="5"/>
      <c r="F3" s="5"/>
      <c r="G3" s="5"/>
    </row>
    <row r="4" customFormat="1" ht="24" customHeight="1" spans="1:8">
      <c r="A4" s="100" t="s">
        <v>117</v>
      </c>
      <c r="B4" s="100" t="s">
        <v>333</v>
      </c>
      <c r="C4" s="101" t="s">
        <v>52</v>
      </c>
      <c r="D4" s="101" t="s">
        <v>53</v>
      </c>
      <c r="E4" s="100" t="s">
        <v>54</v>
      </c>
      <c r="F4" s="100" t="s">
        <v>55</v>
      </c>
      <c r="G4" s="100" t="s">
        <v>83</v>
      </c>
      <c r="H4" s="46" t="s">
        <v>57</v>
      </c>
    </row>
    <row r="5" customFormat="1" ht="24" customHeight="1" spans="1:8">
      <c r="A5" s="102"/>
      <c r="B5" s="103" t="s">
        <v>334</v>
      </c>
      <c r="C5" s="104">
        <f>C6+C11+C21+C24+C26</f>
        <v>118200.34</v>
      </c>
      <c r="D5" s="104">
        <f>D6+D11+D21+D24+D26</f>
        <v>118200.34</v>
      </c>
      <c r="E5" s="105">
        <v>75154</v>
      </c>
      <c r="F5" s="106">
        <f>E5/D5</f>
        <v>0.635818814057557</v>
      </c>
      <c r="G5" s="106">
        <f>(E5-H5)/H5</f>
        <v>0</v>
      </c>
      <c r="H5" s="105">
        <v>75154</v>
      </c>
    </row>
    <row r="6" customFormat="1" ht="24" customHeight="1" spans="1:8">
      <c r="A6" s="107">
        <v>501</v>
      </c>
      <c r="B6" s="108" t="s">
        <v>335</v>
      </c>
      <c r="C6" s="104">
        <f>C7+C8+C9+C10</f>
        <v>31074.35</v>
      </c>
      <c r="D6" s="104">
        <f>D7+D8+D9+D10</f>
        <v>31074.35</v>
      </c>
      <c r="E6" s="104">
        <f>SUM(E7:E10)</f>
        <v>13055</v>
      </c>
      <c r="F6" s="106">
        <f t="shared" ref="F6:F29" si="0">E6/D6*100%</f>
        <v>0.42012141846893</v>
      </c>
      <c r="G6" s="106">
        <f t="shared" ref="G6:G29" si="1">(E6-H6)/H6</f>
        <v>-0.541173162759639</v>
      </c>
      <c r="H6" s="104">
        <f>SUM(H7:H10)</f>
        <v>28453</v>
      </c>
    </row>
    <row r="7" customFormat="1" ht="24" customHeight="1" spans="1:8">
      <c r="A7" s="109">
        <v>50101</v>
      </c>
      <c r="B7" s="110" t="s">
        <v>336</v>
      </c>
      <c r="C7" s="111">
        <v>8036.33</v>
      </c>
      <c r="D7" s="111">
        <v>8036.33</v>
      </c>
      <c r="E7" s="111">
        <v>6702</v>
      </c>
      <c r="F7" s="112">
        <f t="shared" si="0"/>
        <v>0.83396276658624</v>
      </c>
      <c r="G7" s="112">
        <f t="shared" si="1"/>
        <v>-0.104489577765901</v>
      </c>
      <c r="H7" s="111">
        <v>7484</v>
      </c>
    </row>
    <row r="8" customFormat="1" ht="24" customHeight="1" spans="1:8">
      <c r="A8" s="109">
        <v>50102</v>
      </c>
      <c r="B8" s="110" t="s">
        <v>337</v>
      </c>
      <c r="C8" s="111">
        <v>2539.28</v>
      </c>
      <c r="D8" s="111">
        <v>2539.28</v>
      </c>
      <c r="E8" s="111">
        <v>2416</v>
      </c>
      <c r="F8" s="112">
        <f t="shared" si="0"/>
        <v>0.951450804952585</v>
      </c>
      <c r="G8" s="112">
        <f t="shared" si="1"/>
        <v>0.0790531487271103</v>
      </c>
      <c r="H8" s="111">
        <v>2239</v>
      </c>
    </row>
    <row r="9" customFormat="1" ht="24" customHeight="1" spans="1:8">
      <c r="A9" s="109">
        <v>50103</v>
      </c>
      <c r="B9" s="110" t="s">
        <v>338</v>
      </c>
      <c r="C9" s="111">
        <v>1302.58</v>
      </c>
      <c r="D9" s="111">
        <v>1302.58</v>
      </c>
      <c r="E9" s="111">
        <v>1280</v>
      </c>
      <c r="F9" s="112">
        <f t="shared" si="0"/>
        <v>0.982665172196717</v>
      </c>
      <c r="G9" s="112">
        <f t="shared" si="1"/>
        <v>-0.0889679715302491</v>
      </c>
      <c r="H9" s="111">
        <v>1405</v>
      </c>
    </row>
    <row r="10" customFormat="1" ht="24" customHeight="1" spans="1:8">
      <c r="A10" s="109">
        <v>50199</v>
      </c>
      <c r="B10" s="110" t="s">
        <v>336</v>
      </c>
      <c r="C10" s="111">
        <v>19196.16</v>
      </c>
      <c r="D10" s="111">
        <v>19196.16</v>
      </c>
      <c r="E10" s="111">
        <v>2657</v>
      </c>
      <c r="F10" s="112">
        <f t="shared" si="0"/>
        <v>0.138413099286524</v>
      </c>
      <c r="G10" s="112">
        <f t="shared" si="1"/>
        <v>-0.846637806637807</v>
      </c>
      <c r="H10" s="111">
        <v>17325</v>
      </c>
    </row>
    <row r="11" customFormat="1" ht="24" customHeight="1" spans="1:8">
      <c r="A11" s="107">
        <v>502</v>
      </c>
      <c r="B11" s="108" t="s">
        <v>339</v>
      </c>
      <c r="C11" s="104">
        <f>C12+C13+C14+C15+C16+C17+C18+C19+C20</f>
        <v>25947.31</v>
      </c>
      <c r="D11" s="104">
        <f>D12+D13+D14+D15+D16+D17+D18+D19+D20</f>
        <v>25947.31</v>
      </c>
      <c r="E11" s="104">
        <f>SUM(E12:E20)</f>
        <v>3022</v>
      </c>
      <c r="F11" s="106">
        <f t="shared" si="0"/>
        <v>0.116466793667629</v>
      </c>
      <c r="G11" s="112">
        <f t="shared" si="1"/>
        <v>-0.276860492940895</v>
      </c>
      <c r="H11" s="104">
        <f>SUM(H12:H20)</f>
        <v>4179</v>
      </c>
    </row>
    <row r="12" customFormat="1" ht="24" customHeight="1" spans="1:8">
      <c r="A12" s="109">
        <v>50201</v>
      </c>
      <c r="B12" s="110" t="s">
        <v>340</v>
      </c>
      <c r="C12" s="111">
        <v>6347.63</v>
      </c>
      <c r="D12" s="111">
        <v>6347.63</v>
      </c>
      <c r="E12" s="111">
        <v>2621</v>
      </c>
      <c r="F12" s="112">
        <f t="shared" si="0"/>
        <v>0.412910015234032</v>
      </c>
      <c r="G12" s="112">
        <f t="shared" si="1"/>
        <v>-0.155333548179181</v>
      </c>
      <c r="H12" s="111">
        <v>3103</v>
      </c>
    </row>
    <row r="13" customFormat="1" ht="24" customHeight="1" spans="1:8">
      <c r="A13" s="109">
        <v>50202</v>
      </c>
      <c r="B13" s="110" t="s">
        <v>341</v>
      </c>
      <c r="C13" s="111">
        <v>11.5</v>
      </c>
      <c r="D13" s="111">
        <v>11.5</v>
      </c>
      <c r="E13" s="111">
        <v>7</v>
      </c>
      <c r="F13" s="112">
        <f t="shared" si="0"/>
        <v>0.608695652173913</v>
      </c>
      <c r="G13" s="112"/>
      <c r="H13" s="111">
        <v>6</v>
      </c>
    </row>
    <row r="14" customFormat="1" ht="24" customHeight="1" spans="1:8">
      <c r="A14" s="109">
        <v>50203</v>
      </c>
      <c r="B14" s="110" t="s">
        <v>342</v>
      </c>
      <c r="C14" s="111">
        <v>11.53</v>
      </c>
      <c r="D14" s="111">
        <v>11.53</v>
      </c>
      <c r="E14" s="111"/>
      <c r="F14" s="112">
        <f t="shared" si="0"/>
        <v>0</v>
      </c>
      <c r="G14" s="112">
        <f t="shared" si="1"/>
        <v>-1</v>
      </c>
      <c r="H14" s="111">
        <v>8</v>
      </c>
    </row>
    <row r="15" customFormat="1" ht="24" customHeight="1" spans="1:8">
      <c r="A15" s="109">
        <v>50204</v>
      </c>
      <c r="B15" s="110" t="s">
        <v>343</v>
      </c>
      <c r="C15" s="111">
        <v>135.07</v>
      </c>
      <c r="D15" s="111">
        <v>135.07</v>
      </c>
      <c r="E15" s="111">
        <v>0</v>
      </c>
      <c r="F15" s="112">
        <f t="shared" si="0"/>
        <v>0</v>
      </c>
      <c r="G15" s="112"/>
      <c r="H15" s="111">
        <v>0</v>
      </c>
    </row>
    <row r="16" customFormat="1" ht="24" customHeight="1" spans="1:8">
      <c r="A16" s="109">
        <v>50205</v>
      </c>
      <c r="B16" s="110" t="s">
        <v>344</v>
      </c>
      <c r="C16" s="111">
        <v>9511.19</v>
      </c>
      <c r="D16" s="111">
        <v>9511.19</v>
      </c>
      <c r="E16" s="111">
        <v>210</v>
      </c>
      <c r="F16" s="112">
        <f t="shared" si="0"/>
        <v>0.0220792561183196</v>
      </c>
      <c r="G16" s="112">
        <f t="shared" si="1"/>
        <v>-0.728682170542636</v>
      </c>
      <c r="H16" s="111">
        <v>774</v>
      </c>
    </row>
    <row r="17" customFormat="1" ht="24" customHeight="1" spans="1:8">
      <c r="A17" s="109">
        <v>50206</v>
      </c>
      <c r="B17" s="110" t="s">
        <v>345</v>
      </c>
      <c r="C17" s="111">
        <v>6.5</v>
      </c>
      <c r="D17" s="111">
        <v>6.5</v>
      </c>
      <c r="E17" s="111">
        <v>2</v>
      </c>
      <c r="F17" s="112">
        <f t="shared" si="0"/>
        <v>0.307692307692308</v>
      </c>
      <c r="G17" s="112">
        <f t="shared" si="1"/>
        <v>1</v>
      </c>
      <c r="H17" s="111">
        <v>1</v>
      </c>
    </row>
    <row r="18" customFormat="1" ht="24" customHeight="1" spans="1:8">
      <c r="A18" s="109">
        <v>50208</v>
      </c>
      <c r="B18" s="110" t="s">
        <v>346</v>
      </c>
      <c r="C18" s="111">
        <v>82.47</v>
      </c>
      <c r="D18" s="111">
        <v>82.47</v>
      </c>
      <c r="E18" s="111">
        <v>72</v>
      </c>
      <c r="F18" s="112">
        <f t="shared" si="0"/>
        <v>0.873044743543107</v>
      </c>
      <c r="G18" s="112">
        <f t="shared" si="1"/>
        <v>0</v>
      </c>
      <c r="H18" s="111">
        <v>72</v>
      </c>
    </row>
    <row r="19" customFormat="1" ht="24" customHeight="1" spans="1:8">
      <c r="A19" s="109">
        <v>50209</v>
      </c>
      <c r="B19" s="110" t="s">
        <v>347</v>
      </c>
      <c r="C19" s="111">
        <v>172.52</v>
      </c>
      <c r="D19" s="111">
        <v>172.52</v>
      </c>
      <c r="E19" s="111">
        <v>30</v>
      </c>
      <c r="F19" s="112">
        <f t="shared" si="0"/>
        <v>0.173892881984697</v>
      </c>
      <c r="G19" s="112">
        <f t="shared" si="1"/>
        <v>-0.210526315789474</v>
      </c>
      <c r="H19" s="111">
        <v>38</v>
      </c>
    </row>
    <row r="20" customFormat="1" ht="24" customHeight="1" spans="1:8">
      <c r="A20" s="109">
        <v>50299</v>
      </c>
      <c r="B20" s="110" t="s">
        <v>348</v>
      </c>
      <c r="C20" s="111">
        <v>9668.9</v>
      </c>
      <c r="D20" s="111">
        <v>9668.9</v>
      </c>
      <c r="E20" s="111">
        <v>80</v>
      </c>
      <c r="F20" s="112">
        <f t="shared" si="0"/>
        <v>0.00827395050109113</v>
      </c>
      <c r="G20" s="112">
        <f t="shared" si="1"/>
        <v>-0.548022598870056</v>
      </c>
      <c r="H20" s="111">
        <v>177</v>
      </c>
    </row>
    <row r="21" customFormat="1" ht="24" customHeight="1" spans="1:8">
      <c r="A21" s="107">
        <v>505</v>
      </c>
      <c r="B21" s="108" t="s">
        <v>349</v>
      </c>
      <c r="C21" s="104">
        <f>C22+C23</f>
        <v>52374.64</v>
      </c>
      <c r="D21" s="104">
        <f>D22+D23</f>
        <v>52374.64</v>
      </c>
      <c r="E21" s="104">
        <f>SUM(E22:E24)</f>
        <v>55203</v>
      </c>
      <c r="F21" s="106">
        <f t="shared" si="0"/>
        <v>1.0540024714251</v>
      </c>
      <c r="G21" s="106">
        <f t="shared" si="1"/>
        <v>0.461131256451656</v>
      </c>
      <c r="H21" s="104">
        <f>SUM(H22:H24)</f>
        <v>37781</v>
      </c>
    </row>
    <row r="22" ht="25" customHeight="1" spans="1:8">
      <c r="A22" s="109">
        <v>50501</v>
      </c>
      <c r="B22" s="110" t="s">
        <v>350</v>
      </c>
      <c r="C22" s="111">
        <v>41431.9</v>
      </c>
      <c r="D22" s="111">
        <v>41431.9</v>
      </c>
      <c r="E22" s="111">
        <v>41047</v>
      </c>
      <c r="F22" s="112">
        <f t="shared" si="0"/>
        <v>0.990710056743717</v>
      </c>
      <c r="G22" s="112">
        <f t="shared" si="1"/>
        <v>0.278404136040862</v>
      </c>
      <c r="H22" s="111">
        <v>32108</v>
      </c>
    </row>
    <row r="23" ht="25" customHeight="1" spans="1:8">
      <c r="A23" s="109">
        <v>50502</v>
      </c>
      <c r="B23" s="110" t="s">
        <v>351</v>
      </c>
      <c r="C23" s="111">
        <v>10942.74</v>
      </c>
      <c r="D23" s="111">
        <v>10942.74</v>
      </c>
      <c r="E23" s="111">
        <v>14156</v>
      </c>
      <c r="F23" s="112">
        <f t="shared" si="0"/>
        <v>1.29364309121847</v>
      </c>
      <c r="G23" s="112">
        <f t="shared" si="1"/>
        <v>1.49532875022034</v>
      </c>
      <c r="H23" s="111">
        <v>5673</v>
      </c>
    </row>
    <row r="24" ht="25" customHeight="1" spans="1:8">
      <c r="A24" s="107">
        <v>506</v>
      </c>
      <c r="B24" s="108" t="s">
        <v>352</v>
      </c>
      <c r="C24" s="104">
        <f>C25</f>
        <v>171.62</v>
      </c>
      <c r="D24" s="104">
        <f>D25</f>
        <v>171.62</v>
      </c>
      <c r="E24" s="104"/>
      <c r="F24" s="106">
        <f t="shared" si="0"/>
        <v>0</v>
      </c>
      <c r="G24" s="106"/>
      <c r="H24" s="104"/>
    </row>
    <row r="25" ht="25" customHeight="1" spans="1:8">
      <c r="A25" s="109">
        <v>50601</v>
      </c>
      <c r="B25" s="110" t="s">
        <v>353</v>
      </c>
      <c r="C25" s="111">
        <v>171.62</v>
      </c>
      <c r="D25" s="111">
        <v>171.62</v>
      </c>
      <c r="E25" s="111"/>
      <c r="F25" s="112">
        <f t="shared" si="0"/>
        <v>0</v>
      </c>
      <c r="G25" s="112"/>
      <c r="H25" s="111"/>
    </row>
    <row r="26" ht="25" customHeight="1" spans="1:8">
      <c r="A26" s="107">
        <v>509</v>
      </c>
      <c r="B26" s="108" t="s">
        <v>354</v>
      </c>
      <c r="C26" s="104">
        <f>C27+C28+C29</f>
        <v>8632.42</v>
      </c>
      <c r="D26" s="104">
        <f>D27+D28+D29</f>
        <v>8632.42</v>
      </c>
      <c r="E26" s="104">
        <v>4741</v>
      </c>
      <c r="F26" s="106">
        <f t="shared" si="0"/>
        <v>0.549208680763911</v>
      </c>
      <c r="G26" s="106"/>
      <c r="H26" s="104">
        <v>4741</v>
      </c>
    </row>
    <row r="27" ht="25" customHeight="1" spans="1:8">
      <c r="A27" s="109">
        <v>50901</v>
      </c>
      <c r="B27" s="110" t="s">
        <v>355</v>
      </c>
      <c r="C27" s="111">
        <v>4877.91</v>
      </c>
      <c r="D27" s="111">
        <v>4877.91</v>
      </c>
      <c r="E27" s="111"/>
      <c r="F27" s="112">
        <f t="shared" si="0"/>
        <v>0</v>
      </c>
      <c r="G27" s="112"/>
      <c r="H27" s="111"/>
    </row>
    <row r="28" ht="25" customHeight="1" spans="1:8">
      <c r="A28" s="109">
        <v>50905</v>
      </c>
      <c r="B28" s="110" t="s">
        <v>356</v>
      </c>
      <c r="C28" s="111">
        <v>2281.49</v>
      </c>
      <c r="D28" s="111">
        <v>2281.49</v>
      </c>
      <c r="E28" s="111">
        <v>2464</v>
      </c>
      <c r="F28" s="112">
        <f t="shared" si="0"/>
        <v>1.07999596754752</v>
      </c>
      <c r="G28" s="112">
        <f t="shared" si="1"/>
        <v>-0.464813205907906</v>
      </c>
      <c r="H28" s="111">
        <v>4604</v>
      </c>
    </row>
    <row r="29" ht="25" customHeight="1" spans="1:8">
      <c r="A29" s="109">
        <v>50999</v>
      </c>
      <c r="B29" s="110" t="s">
        <v>357</v>
      </c>
      <c r="C29" s="111">
        <v>1473.02</v>
      </c>
      <c r="D29" s="111">
        <v>1473.02</v>
      </c>
      <c r="E29" s="111">
        <v>159</v>
      </c>
      <c r="F29" s="112">
        <f t="shared" si="0"/>
        <v>0.107941507922499</v>
      </c>
      <c r="G29" s="112">
        <f t="shared" si="1"/>
        <v>0.160583941605839</v>
      </c>
      <c r="H29" s="111">
        <v>137</v>
      </c>
    </row>
  </sheetData>
  <mergeCells count="3">
    <mergeCell ref="A1:G1"/>
    <mergeCell ref="A2:G2"/>
    <mergeCell ref="A3:G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scale="91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27"/>
  <sheetViews>
    <sheetView showZeros="0" topLeftCell="A10" workbookViewId="0">
      <selection activeCell="A2" sqref="A2:F2"/>
    </sheetView>
  </sheetViews>
  <sheetFormatPr defaultColWidth="9" defaultRowHeight="14.25" outlineLevelCol="6"/>
  <cols>
    <col min="1" max="1" width="35.5" customWidth="1"/>
    <col min="2" max="4" width="9.7" customWidth="1"/>
    <col min="5" max="6" width="8.2" customWidth="1"/>
    <col min="7" max="7" width="9.5" customWidth="1"/>
  </cols>
  <sheetData>
    <row r="1" ht="24.9" customHeight="1" spans="1:6">
      <c r="A1" s="18" t="s">
        <v>358</v>
      </c>
      <c r="B1" s="18"/>
      <c r="C1" s="18"/>
      <c r="D1" s="18"/>
      <c r="E1" s="18"/>
      <c r="F1" s="18"/>
    </row>
    <row r="2" s="2" customFormat="1" ht="29.25" customHeight="1" spans="1:7">
      <c r="A2" s="20" t="s">
        <v>22</v>
      </c>
      <c r="B2" s="20"/>
      <c r="C2" s="20"/>
      <c r="D2" s="20"/>
      <c r="E2" s="20"/>
      <c r="F2" s="20"/>
      <c r="G2" s="21"/>
    </row>
    <row r="3" ht="24.9" customHeight="1" spans="1:6">
      <c r="A3" s="5" t="s">
        <v>50</v>
      </c>
      <c r="B3" s="5"/>
      <c r="C3" s="5"/>
      <c r="D3" s="5"/>
      <c r="E3" s="5"/>
      <c r="F3" s="5"/>
    </row>
    <row r="4" ht="37.5" customHeight="1" spans="1:6">
      <c r="A4" s="6" t="s">
        <v>359</v>
      </c>
      <c r="B4" s="27" t="s">
        <v>52</v>
      </c>
      <c r="C4" s="27" t="s">
        <v>53</v>
      </c>
      <c r="D4" s="27" t="s">
        <v>54</v>
      </c>
      <c r="E4" s="27" t="s">
        <v>55</v>
      </c>
      <c r="F4" s="27" t="s">
        <v>56</v>
      </c>
    </row>
    <row r="5" ht="24" customHeight="1" spans="1:6">
      <c r="A5" s="93" t="s">
        <v>360</v>
      </c>
      <c r="B5" s="28"/>
      <c r="C5" s="29"/>
      <c r="D5" s="29"/>
      <c r="E5" s="29"/>
      <c r="F5" s="29"/>
    </row>
    <row r="6" ht="24" customHeight="1" spans="1:6">
      <c r="A6" s="93" t="s">
        <v>361</v>
      </c>
      <c r="B6" s="81"/>
      <c r="C6" s="29"/>
      <c r="D6" s="29"/>
      <c r="E6" s="29"/>
      <c r="F6" s="29"/>
    </row>
    <row r="7" ht="24" customHeight="1" spans="1:6">
      <c r="A7" s="93" t="s">
        <v>362</v>
      </c>
      <c r="B7" s="81"/>
      <c r="C7" s="29"/>
      <c r="D7" s="29"/>
      <c r="E7" s="29"/>
      <c r="F7" s="29"/>
    </row>
    <row r="8" ht="24" customHeight="1" spans="1:6">
      <c r="A8" s="93" t="s">
        <v>363</v>
      </c>
      <c r="B8" s="81"/>
      <c r="C8" s="29"/>
      <c r="D8" s="29"/>
      <c r="E8" s="29"/>
      <c r="F8" s="29"/>
    </row>
    <row r="9" ht="24" customHeight="1" spans="1:6">
      <c r="A9" s="93" t="s">
        <v>364</v>
      </c>
      <c r="B9" s="81"/>
      <c r="C9" s="29"/>
      <c r="D9" s="29"/>
      <c r="E9" s="29"/>
      <c r="F9" s="29"/>
    </row>
    <row r="10" ht="24" customHeight="1" spans="1:6">
      <c r="A10" s="93" t="s">
        <v>365</v>
      </c>
      <c r="B10" s="81"/>
      <c r="C10" s="29"/>
      <c r="D10" s="29"/>
      <c r="E10" s="29"/>
      <c r="F10" s="29"/>
    </row>
    <row r="11" ht="24" customHeight="1" spans="1:6">
      <c r="A11" s="93" t="s">
        <v>366</v>
      </c>
      <c r="B11" s="81"/>
      <c r="C11" s="29"/>
      <c r="D11" s="29"/>
      <c r="E11" s="29"/>
      <c r="F11" s="29"/>
    </row>
    <row r="12" ht="24" customHeight="1" spans="1:6">
      <c r="A12" s="93" t="s">
        <v>367</v>
      </c>
      <c r="B12" s="81"/>
      <c r="C12" s="29"/>
      <c r="D12" s="29"/>
      <c r="E12" s="29"/>
      <c r="F12" s="29"/>
    </row>
    <row r="13" ht="24" customHeight="1" spans="1:6">
      <c r="A13" s="93" t="s">
        <v>368</v>
      </c>
      <c r="B13" s="81"/>
      <c r="C13" s="29"/>
      <c r="D13" s="29"/>
      <c r="E13" s="29"/>
      <c r="F13" s="29"/>
    </row>
    <row r="14" ht="24" customHeight="1" spans="1:6">
      <c r="A14" s="93" t="s">
        <v>369</v>
      </c>
      <c r="B14" s="81"/>
      <c r="C14" s="29"/>
      <c r="D14" s="29"/>
      <c r="E14" s="29"/>
      <c r="F14" s="29"/>
    </row>
    <row r="15" ht="24" customHeight="1" spans="1:6">
      <c r="A15" s="93" t="s">
        <v>370</v>
      </c>
      <c r="B15" s="81"/>
      <c r="C15" s="29"/>
      <c r="D15" s="29"/>
      <c r="E15" s="29"/>
      <c r="F15" s="29"/>
    </row>
    <row r="16" ht="24" customHeight="1" spans="1:6">
      <c r="A16" s="30" t="s">
        <v>371</v>
      </c>
      <c r="B16" s="30"/>
      <c r="C16" s="29"/>
      <c r="D16" s="29"/>
      <c r="E16" s="29"/>
      <c r="F16" s="29"/>
    </row>
    <row r="17" ht="24" customHeight="1" spans="1:6">
      <c r="A17" s="93" t="s">
        <v>372</v>
      </c>
      <c r="B17" s="28"/>
      <c r="C17" s="29"/>
      <c r="D17" s="29"/>
      <c r="E17" s="29"/>
      <c r="F17" s="29"/>
    </row>
    <row r="18" ht="24" customHeight="1" spans="1:6">
      <c r="A18" s="81" t="s">
        <v>373</v>
      </c>
      <c r="B18" s="81"/>
      <c r="C18" s="29"/>
      <c r="D18" s="29"/>
      <c r="E18" s="29"/>
      <c r="F18" s="29"/>
    </row>
    <row r="19" ht="24" customHeight="1" spans="1:6">
      <c r="A19" s="81" t="s">
        <v>373</v>
      </c>
      <c r="B19" s="81"/>
      <c r="C19" s="29"/>
      <c r="D19" s="29"/>
      <c r="E19" s="29"/>
      <c r="F19" s="29"/>
    </row>
    <row r="20" ht="24" customHeight="1" spans="1:6">
      <c r="A20" s="81" t="s">
        <v>373</v>
      </c>
      <c r="B20" s="81"/>
      <c r="C20" s="29"/>
      <c r="D20" s="29"/>
      <c r="E20" s="29"/>
      <c r="F20" s="29"/>
    </row>
    <row r="21" ht="24" customHeight="1" spans="1:6">
      <c r="A21" s="30" t="s">
        <v>371</v>
      </c>
      <c r="B21" s="30"/>
      <c r="C21" s="29"/>
      <c r="D21" s="29"/>
      <c r="E21" s="29"/>
      <c r="F21" s="29"/>
    </row>
    <row r="22" ht="24" customHeight="1" spans="1:6">
      <c r="A22" s="30"/>
      <c r="B22" s="30"/>
      <c r="C22" s="29"/>
      <c r="D22" s="29"/>
      <c r="E22" s="29"/>
      <c r="F22" s="29"/>
    </row>
    <row r="23" ht="24" customHeight="1" spans="1:6">
      <c r="A23" s="30"/>
      <c r="B23" s="30"/>
      <c r="C23" s="29"/>
      <c r="D23" s="29"/>
      <c r="E23" s="29"/>
      <c r="F23" s="29"/>
    </row>
    <row r="24" ht="24" customHeight="1" spans="1:6">
      <c r="A24" s="30"/>
      <c r="B24" s="30"/>
      <c r="C24" s="29"/>
      <c r="D24" s="29"/>
      <c r="E24" s="29"/>
      <c r="F24" s="29"/>
    </row>
    <row r="25" ht="24" customHeight="1" spans="1:6">
      <c r="A25" s="30"/>
      <c r="B25" s="30"/>
      <c r="C25" s="29"/>
      <c r="D25" s="29"/>
      <c r="E25" s="29"/>
      <c r="F25" s="29"/>
    </row>
    <row r="26" ht="24" customHeight="1" spans="1:6">
      <c r="A26" s="30"/>
      <c r="B26" s="30"/>
      <c r="C26" s="29"/>
      <c r="D26" s="29"/>
      <c r="E26" s="29"/>
      <c r="F26" s="29"/>
    </row>
    <row r="27" ht="24" customHeight="1" spans="1:6">
      <c r="A27" s="6" t="s">
        <v>374</v>
      </c>
      <c r="B27" s="6"/>
      <c r="C27" s="29"/>
      <c r="D27" s="29"/>
      <c r="E27" s="29"/>
      <c r="F27" s="29"/>
    </row>
  </sheetData>
  <mergeCells count="3">
    <mergeCell ref="A1:F1"/>
    <mergeCell ref="A2:F2"/>
    <mergeCell ref="A3:F3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Define</vt:lpstr>
      <vt:lpstr>目录</vt:lpstr>
      <vt:lpstr>一般收入1</vt:lpstr>
      <vt:lpstr>一般支出2</vt:lpstr>
      <vt:lpstr>本级一般收入3</vt:lpstr>
      <vt:lpstr>本级一般支出4</vt:lpstr>
      <vt:lpstr>本级一般功能分类表5</vt:lpstr>
      <vt:lpstr>本级基本支出经济分类6</vt:lpstr>
      <vt:lpstr>一般公共预算税收返还及转移支付表7</vt:lpstr>
      <vt:lpstr>一般公共预算转移支付分地区8</vt:lpstr>
      <vt:lpstr>一般债务限额和余额情况表9</vt:lpstr>
      <vt:lpstr>政府性基金收入10</vt:lpstr>
      <vt:lpstr>政府性基金支出11</vt:lpstr>
      <vt:lpstr>本级政府性基金收入12</vt:lpstr>
      <vt:lpstr>本级政府性基金支出13</vt:lpstr>
      <vt:lpstr>本级政府性基金支出功能分类14</vt:lpstr>
      <vt:lpstr>政府性基金转移支付决算项目表15</vt:lpstr>
      <vt:lpstr>政府性基金转移支付分地区16</vt:lpstr>
      <vt:lpstr>专项债务限额和余额情况表17</vt:lpstr>
      <vt:lpstr>国有资本经营预算收入决算表18</vt:lpstr>
      <vt:lpstr>国有资本经营预算支出决算表19</vt:lpstr>
      <vt:lpstr>本级国有资本经营预算收入20</vt:lpstr>
      <vt:lpstr>本级国有资本经营预算支出21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</dc:creator>
  <cp:lastModifiedBy>Uncle Bird</cp:lastModifiedBy>
  <dcterms:created xsi:type="dcterms:W3CDTF">2003-12-24T09:20:00Z</dcterms:created>
  <cp:lastPrinted>2020-03-02T06:01:00Z</cp:lastPrinted>
  <dcterms:modified xsi:type="dcterms:W3CDTF">2025-08-29T06:55:54Z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36345E652BBD42D8A9B37FD0454642BE</vt:lpwstr>
  </property>
  <property fmtid="{D5CDD505-2E9C-101B-9397-08002B2CF9AE}" pid="4" name="KSOReadingLayout">
    <vt:bool>true</vt:bool>
  </property>
</Properties>
</file>